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1B10FDAE-6976-4D8E-9ABA-38B5B47ADD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1" l="1"/>
  <c r="A160" i="1"/>
  <c r="N157" i="1"/>
  <c r="M157" i="1"/>
  <c r="K157" i="1"/>
  <c r="J157" i="1"/>
  <c r="G157" i="1"/>
  <c r="F157" i="1"/>
  <c r="E157" i="1"/>
  <c r="N143" i="1"/>
  <c r="M143" i="1"/>
  <c r="K143" i="1"/>
  <c r="J143" i="1"/>
  <c r="G143" i="1"/>
  <c r="F143" i="1"/>
  <c r="E143" i="1"/>
  <c r="N126" i="1"/>
  <c r="M126" i="1"/>
  <c r="K126" i="1"/>
  <c r="J126" i="1"/>
  <c r="G126" i="1"/>
  <c r="F126" i="1"/>
  <c r="E126" i="1"/>
  <c r="N122" i="1"/>
  <c r="M122" i="1"/>
  <c r="K122" i="1"/>
  <c r="J122" i="1"/>
  <c r="G122" i="1"/>
  <c r="F122" i="1"/>
  <c r="E122" i="1"/>
  <c r="N117" i="1"/>
  <c r="M117" i="1"/>
  <c r="K117" i="1"/>
  <c r="J117" i="1"/>
  <c r="G117" i="1"/>
  <c r="F117" i="1"/>
  <c r="E117" i="1"/>
  <c r="N105" i="1"/>
  <c r="M105" i="1"/>
  <c r="K105" i="1"/>
  <c r="J105" i="1"/>
  <c r="G105" i="1"/>
  <c r="F105" i="1"/>
  <c r="E105" i="1"/>
  <c r="N101" i="1"/>
  <c r="M101" i="1"/>
  <c r="K101" i="1"/>
  <c r="J101" i="1"/>
  <c r="F101" i="1"/>
  <c r="E101" i="1"/>
  <c r="N74" i="1"/>
  <c r="M74" i="1"/>
  <c r="K74" i="1"/>
  <c r="J74" i="1"/>
  <c r="G74" i="1"/>
  <c r="F74" i="1"/>
  <c r="E74" i="1"/>
  <c r="N70" i="1"/>
  <c r="M70" i="1"/>
  <c r="K70" i="1"/>
  <c r="J70" i="1"/>
  <c r="G70" i="1"/>
  <c r="F70" i="1"/>
  <c r="E70" i="1"/>
  <c r="N66" i="1"/>
  <c r="M66" i="1"/>
  <c r="K66" i="1"/>
  <c r="J66" i="1"/>
  <c r="G66" i="1"/>
  <c r="F66" i="1"/>
  <c r="E66" i="1"/>
  <c r="N57" i="1"/>
  <c r="M57" i="1"/>
  <c r="K57" i="1"/>
  <c r="J57" i="1"/>
  <c r="G57" i="1"/>
  <c r="F57" i="1"/>
  <c r="E57" i="1"/>
  <c r="N52" i="1"/>
  <c r="M52" i="1"/>
  <c r="K52" i="1"/>
  <c r="J52" i="1"/>
  <c r="G52" i="1"/>
  <c r="F52" i="1"/>
  <c r="E52" i="1"/>
  <c r="N48" i="1"/>
  <c r="M48" i="1"/>
  <c r="K48" i="1"/>
  <c r="J48" i="1"/>
  <c r="G48" i="1"/>
  <c r="F48" i="1"/>
  <c r="E48" i="1"/>
  <c r="N43" i="1"/>
  <c r="M43" i="1"/>
  <c r="K43" i="1"/>
  <c r="J43" i="1"/>
  <c r="G43" i="1"/>
  <c r="F43" i="1"/>
  <c r="E43" i="1"/>
  <c r="N38" i="1"/>
  <c r="M38" i="1"/>
  <c r="K38" i="1"/>
  <c r="J38" i="1"/>
  <c r="G38" i="1"/>
  <c r="F38" i="1"/>
  <c r="E38" i="1"/>
  <c r="N33" i="1"/>
  <c r="M33" i="1"/>
  <c r="K33" i="1"/>
  <c r="J33" i="1"/>
  <c r="G33" i="1"/>
  <c r="F33" i="1"/>
  <c r="E33" i="1"/>
  <c r="N29" i="1"/>
  <c r="M29" i="1"/>
  <c r="K29" i="1"/>
  <c r="J29" i="1"/>
  <c r="G29" i="1"/>
  <c r="F29" i="1"/>
  <c r="E29" i="1"/>
  <c r="N25" i="1"/>
  <c r="M25" i="1"/>
  <c r="K25" i="1"/>
  <c r="J25" i="1"/>
  <c r="G25" i="1"/>
  <c r="F25" i="1"/>
  <c r="E25" i="1"/>
  <c r="N17" i="1"/>
  <c r="M17" i="1"/>
  <c r="K17" i="1"/>
  <c r="J17" i="1"/>
  <c r="G17" i="1"/>
  <c r="F17" i="1"/>
  <c r="E17" i="1"/>
  <c r="N11" i="1"/>
  <c r="M11" i="1"/>
  <c r="K11" i="1"/>
  <c r="J11" i="1"/>
  <c r="G11" i="1"/>
  <c r="F11" i="1"/>
  <c r="E11" i="1"/>
  <c r="M160" i="1" l="1"/>
  <c r="E160" i="1"/>
  <c r="F160" i="1"/>
  <c r="N160" i="1"/>
  <c r="G160" i="1"/>
  <c r="J160" i="1"/>
  <c r="K160" i="1"/>
</calcChain>
</file>

<file path=xl/sharedStrings.xml><?xml version="1.0" encoding="utf-8"?>
<sst xmlns="http://schemas.openxmlformats.org/spreadsheetml/2006/main" count="313" uniqueCount="266">
  <si>
    <t>Anexa nr.4
la Regulamentul resursei informaţionale
formate de Sistemul informaţional
„Registrul patrimoniului public şi
administrarea proprietăţii de stat”</t>
  </si>
  <si>
    <t>Nr. d/o</t>
  </si>
  <si>
    <t>Denumirea societăţii comerciale</t>
  </si>
  <si>
    <t>Sediul societăţii</t>
  </si>
  <si>
    <t>IDNO</t>
  </si>
  <si>
    <t>Valoarea capita-lului propriu (lei)</t>
  </si>
  <si>
    <t>Capitalul social (lei)</t>
  </si>
  <si>
    <t>Cota-parte publică</t>
  </si>
  <si>
    <t>Acţiuni plasate (unităţi)</t>
  </si>
  <si>
    <t>Valoarea nominală a unei acţiuni (lei)</t>
  </si>
  <si>
    <t>Valoarea bunurilor publice transmise în administrare economică (lei)</t>
  </si>
  <si>
    <t>Profitul net/ pierderea netă a perioadei de gestiune (lei)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</si>
  <si>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</si>
  <si>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</si>
  <si>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</si>
  <si>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</si>
  <si>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</si>
  <si>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</si>
  <si>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</si>
  <si>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</si>
  <si>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</si>
  <si>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</si>
  <si>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</si>
  <si>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</si>
  <si>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</si>
  <si>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</si>
  <si>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</si>
  <si>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Consiliul raional Anenii Noi</t>
  </si>
  <si>
    <t>S.A."Combinatul de produse cerealiere din Chisinau" insolv. 25.11.2014</t>
  </si>
  <si>
    <t>MD-2023, mun.Chisinau, str.Uzinelor, 2</t>
  </si>
  <si>
    <t>1003600109909</t>
  </si>
  <si>
    <t>MD14CPCC1000</t>
  </si>
  <si>
    <t>Societatea cu Răspundere Limitată AQUATEH LIDER</t>
  </si>
  <si>
    <t>rl. Anenii Noi, s. Bulboaca, M. Eminescu, 10</t>
  </si>
  <si>
    <t>1020600024306</t>
  </si>
  <si>
    <t>Consiliul Raional Cahul</t>
  </si>
  <si>
    <t>S.A."Apa-Canal Cahul"</t>
  </si>
  <si>
    <t>or.Cahul, str. 31 August, 1</t>
  </si>
  <si>
    <t>1002603000859</t>
  </si>
  <si>
    <t>MD14 APCC1002</t>
  </si>
  <si>
    <t>S.A."Fabrica de brinzeturi din Cahul"</t>
  </si>
  <si>
    <t>or.Cahul, str.Pacii, 3</t>
  </si>
  <si>
    <t>1005603001684</t>
  </si>
  <si>
    <t>MD14RINZ1002</t>
  </si>
  <si>
    <t>Tabara sportiva de intremare pentru copii si tineret "Tineretea" SRL</t>
  </si>
  <si>
    <t>or.Cahul, Piata Independentei, 6</t>
  </si>
  <si>
    <t>1004603003692</t>
  </si>
  <si>
    <t>Consiliul raional Calarasi</t>
  </si>
  <si>
    <t>S.A. "Apa-Canal Călărași"</t>
  </si>
  <si>
    <t xml:space="preserve">or. Călăraşi, str-la 2 Ştefan cel Mare,  nr.18 </t>
  </si>
  <si>
    <t>1023600037088</t>
  </si>
  <si>
    <t>MD1001000089</t>
  </si>
  <si>
    <t>Primaria Calarasi</t>
  </si>
  <si>
    <t>Primaria Niscani</t>
  </si>
  <si>
    <t>Primaria Tuzara</t>
  </si>
  <si>
    <t>Consiliul raional Cantemir</t>
  </si>
  <si>
    <t>Consiliul raional Causeni</t>
  </si>
  <si>
    <t>Consiliul raional Criuleni</t>
  </si>
  <si>
    <t>S.A."Prestari-Servicii"</t>
  </si>
  <si>
    <t>MD-4801,or.Criuleni, str.31 August, 97</t>
  </si>
  <si>
    <t>1003600120506</t>
  </si>
  <si>
    <t>MD14SECR1008</t>
  </si>
  <si>
    <t>S.A."Superb-Service", in procedura de lichidare din 19.03.2021</t>
  </si>
  <si>
    <t>MD-4830, or.Criuleni, str.31 August, 97</t>
  </si>
  <si>
    <t>1006600022885</t>
  </si>
  <si>
    <t>MD14PERB1002</t>
  </si>
  <si>
    <t>Consiliul raional Floresti</t>
  </si>
  <si>
    <t>S.A."Servicii comunale Floresti"</t>
  </si>
  <si>
    <t>MD5001, or.Floresti, str.Dacia 20</t>
  </si>
  <si>
    <t>1003607001471</t>
  </si>
  <si>
    <t>MD14FISC1008</t>
  </si>
  <si>
    <t>S.A."Servicii Salubrizare Floresti"</t>
  </si>
  <si>
    <t>or.Floresti, str.M.Eminescu, 192</t>
  </si>
  <si>
    <t>1014607002133</t>
  </si>
  <si>
    <t>MD14SELF1001</t>
  </si>
  <si>
    <t>Consiliul raional Hincesti</t>
  </si>
  <si>
    <t>S.A."Operator Regional Apa-Canal Hincesti" (fosta S.A."Amen-Ver")</t>
  </si>
  <si>
    <t>or.Hincesti, str.M.Hincu,119</t>
  </si>
  <si>
    <t>1003605000182</t>
  </si>
  <si>
    <t>MD14AMEN1006</t>
  </si>
  <si>
    <t>Consiliul raional Ialoveni</t>
  </si>
  <si>
    <t>S.A. Statiunea tehnologica de masini "COSTESTI"</t>
  </si>
  <si>
    <t>rn.Ialoveni, s.Costesti</t>
  </si>
  <si>
    <t>1002601001748</t>
  </si>
  <si>
    <t>MD14STEI1000</t>
  </si>
  <si>
    <t>Consiliul raional Leova</t>
  </si>
  <si>
    <t>S.A."Apa-Canal Leova"</t>
  </si>
  <si>
    <t>or.Leova, str.Independentei, 25</t>
  </si>
  <si>
    <t>1004605002862</t>
  </si>
  <si>
    <t>MD14PNAL1008</t>
  </si>
  <si>
    <t>S.A."Favorit-Leova"  (nu activeaza)</t>
  </si>
  <si>
    <t>MD-6360,or.Leova, str.Stefan cel Mare, 2</t>
  </si>
  <si>
    <t>388790</t>
  </si>
  <si>
    <t>MD14FAVL1000</t>
  </si>
  <si>
    <t>Consiliul raional Nisporeni</t>
  </si>
  <si>
    <t>S.A."Apa Canal Nisporeni"</t>
  </si>
  <si>
    <t>or.Nisporeni, str.Suveranitatii, 68</t>
  </si>
  <si>
    <t>1015609000875</t>
  </si>
  <si>
    <t>MD14PORE1007</t>
  </si>
  <si>
    <t>Primaria com. Grozesti</t>
  </si>
  <si>
    <t>Primaria com. Varzaresti</t>
  </si>
  <si>
    <t>Primaria or. Nisporeni</t>
  </si>
  <si>
    <t>Consiliul raional Orhei</t>
  </si>
  <si>
    <t>"Regia Apa Canal-Orhei"S.A.</t>
  </si>
  <si>
    <t>or.Orhei, str.31 August, 67</t>
  </si>
  <si>
    <t>1002606000595</t>
  </si>
  <si>
    <t>MD14GIAR1000</t>
  </si>
  <si>
    <t>Consiliul raional Rezina</t>
  </si>
  <si>
    <t>S.A."Lafarge Ciment (Moldova)"</t>
  </si>
  <si>
    <t>MD-5440,or.Rezina, str.Viitorului, 1</t>
  </si>
  <si>
    <t>1003606006217</t>
  </si>
  <si>
    <t>MD14CEMT1002</t>
  </si>
  <si>
    <t>S.A."Salubritate Soldanesti"</t>
  </si>
  <si>
    <t>or.Soldanesti, str.Pacii, 31/A</t>
  </si>
  <si>
    <t>1014606002790</t>
  </si>
  <si>
    <t>Primaria Lipceni</t>
  </si>
  <si>
    <t>Consiliul raional Soldanesti</t>
  </si>
  <si>
    <t>MD14SALS1000</t>
  </si>
  <si>
    <t>Primaria Alcedar</t>
  </si>
  <si>
    <t>Primaria Climautii de Jos</t>
  </si>
  <si>
    <t>Primaria Cobilea</t>
  </si>
  <si>
    <t>Primaria Cotiujenii Mari</t>
  </si>
  <si>
    <t>Primaria Cusmirca</t>
  </si>
  <si>
    <t>Primaria Dobruja</t>
  </si>
  <si>
    <t>Primaria Fuzauca</t>
  </si>
  <si>
    <t>Primaria Glinjeni</t>
  </si>
  <si>
    <t>Primaria Mihuleni</t>
  </si>
  <si>
    <t>Primaria Oliscani</t>
  </si>
  <si>
    <t>Primaria Parcani</t>
  </si>
  <si>
    <t>Primaria Pohoarna</t>
  </si>
  <si>
    <t>Primaria Poiana</t>
  </si>
  <si>
    <t>Primaria Raspopeni</t>
  </si>
  <si>
    <t>Primaria Rogojeni</t>
  </si>
  <si>
    <t>Primaria Salcia</t>
  </si>
  <si>
    <t>Primaria Samascani</t>
  </si>
  <si>
    <t>Primaria Sestaci</t>
  </si>
  <si>
    <t>Primaria Sipca</t>
  </si>
  <si>
    <t>Primaria Soldanesti</t>
  </si>
  <si>
    <t>Primaria Vadul-Rascov</t>
  </si>
  <si>
    <t>Consiliul raional Soroca</t>
  </si>
  <si>
    <t>S.A."Regia Apa-Canal Soroca"</t>
  </si>
  <si>
    <t>or.Soroca, str.Uzinelor,9</t>
  </si>
  <si>
    <t>1003607000120</t>
  </si>
  <si>
    <t>MD14EGIA1005</t>
  </si>
  <si>
    <t xml:space="preserve">Consiliul raional Straseni </t>
  </si>
  <si>
    <t>S.A. "Apa-Canal Straseni"</t>
  </si>
  <si>
    <t>MD-3701, mu.Straseni, str.Mihai Eminescu, 24</t>
  </si>
  <si>
    <t>1003600129174</t>
  </si>
  <si>
    <t>MD100100013</t>
  </si>
  <si>
    <t>Primaria Bucovat</t>
  </si>
  <si>
    <t>Primaria Ghelauza</t>
  </si>
  <si>
    <t>Primaria Negresti</t>
  </si>
  <si>
    <t>Primaria Panasesti</t>
  </si>
  <si>
    <t>Primaria Siret</t>
  </si>
  <si>
    <t>Primaria Straseni</t>
  </si>
  <si>
    <t>Consiliul raional Ungheni</t>
  </si>
  <si>
    <t>I.M."AVE Ungheni"S.R.L.</t>
  </si>
  <si>
    <t>or.Ungheni, str.Lacului,1</t>
  </si>
  <si>
    <t>1008609004839</t>
  </si>
  <si>
    <t>S.A."Comgaz-Plus"</t>
  </si>
  <si>
    <t>or.Ungheni, str.Boico, 15 a</t>
  </si>
  <si>
    <t>1002609001375</t>
  </si>
  <si>
    <t>MD14COMG1005</t>
  </si>
  <si>
    <t>Primaria mun.Balti</t>
  </si>
  <si>
    <t>S.A. Compania "Teleradio-Balti" de tip inchis</t>
  </si>
  <si>
    <t>MD-3100,m.Balti, str.Decebal, 101 A</t>
  </si>
  <si>
    <t>1003602014456</t>
  </si>
  <si>
    <t>MD14RADB1000</t>
  </si>
  <si>
    <t>Primaria mun. Chisinau</t>
  </si>
  <si>
    <t>Intreprinderea de difuzare a presei "Omniapresa"S.R.L. - in procedura de insolvabilitate</t>
  </si>
  <si>
    <t>mun.Chisinau, str.Puskin 22, ap.222</t>
  </si>
  <si>
    <t>1002600012107</t>
  </si>
  <si>
    <t>MD14 CPCC1000</t>
  </si>
  <si>
    <t>S.A."Agentia municipala de ipoteca din Chisinau"</t>
  </si>
  <si>
    <t>mun.Chisinau, str.Columna, 106</t>
  </si>
  <si>
    <t>1003600034753</t>
  </si>
  <si>
    <t>MD14ANIP1003</t>
  </si>
  <si>
    <t>SA "APA-CANAL CHISINAU"</t>
  </si>
  <si>
    <t>mun.Chisinau, str.Albisoara, 38</t>
  </si>
  <si>
    <t>1002600015876</t>
  </si>
  <si>
    <t>MD14APCL1001</t>
  </si>
  <si>
    <t>S.A."Busines Incubator Alfa"</t>
  </si>
  <si>
    <t>MD2071, mun.Chisinau, str.Alba Iulia 75</t>
  </si>
  <si>
    <t>1003600035107</t>
  </si>
  <si>
    <t>MD14BIFA1009</t>
  </si>
  <si>
    <t>S.A."Combinatul auto nr.4"</t>
  </si>
  <si>
    <t>MD-2018,or.Chisinau, str.Padurii, 13</t>
  </si>
  <si>
    <t>1003600097956</t>
  </si>
  <si>
    <t>MD14AUBI1000</t>
  </si>
  <si>
    <t>S.A. Combinatul de panificație din Chișinău "FRANZELUTA"</t>
  </si>
  <si>
    <t>MD-2032, mun.Chisinau, str.Sarmizegetusa, 30</t>
  </si>
  <si>
    <t>1002600004030</t>
  </si>
  <si>
    <t>MD14FRAN1004</t>
  </si>
  <si>
    <t>S.A."Firma de constructie a drumurilor "Edilitate"</t>
  </si>
  <si>
    <t>MD-2012,or.Chisinau, str.M.Eminescu, 49</t>
  </si>
  <si>
    <t>1003600045544</t>
  </si>
  <si>
    <t>MD14EDIL1005</t>
  </si>
  <si>
    <t>S.A. Intreprinderea Alimentatiei Publice "GUGUTA"</t>
  </si>
  <si>
    <t>MD-2001,or.Chisinau, str.Maria Cibotaru, 20</t>
  </si>
  <si>
    <t>1004600011975</t>
  </si>
  <si>
    <t>MD14GUGU1003</t>
  </si>
  <si>
    <t>S.A. INTREPRINDEREA DE TRANSPORT AUTO "AUTOCOMTRANS" in procedura de insolvabilitate</t>
  </si>
  <si>
    <t>MD-2000, or.Chisinau, str.Cucorilor, 58</t>
  </si>
  <si>
    <t>1003600035428</t>
  </si>
  <si>
    <t>MD14AUNS1004</t>
  </si>
  <si>
    <t>S.A. MAGAZINUL DE TIP INCHIS "MODA"</t>
  </si>
  <si>
    <t>MD-2001,or.Chisinau, str.Stefan cel Mare, 83</t>
  </si>
  <si>
    <t>1003600068743</t>
  </si>
  <si>
    <t>MD14ADOM1000</t>
  </si>
  <si>
    <t>S.A."Mina din Chisinau"</t>
  </si>
  <si>
    <t>MD-2020,or.Chisinau, str.Calea Orheiului, 90a</t>
  </si>
  <si>
    <t>1003600119988</t>
  </si>
  <si>
    <t>MD14MIIN1008</t>
  </si>
  <si>
    <t>S.A."Taxi-Service"</t>
  </si>
  <si>
    <t>MD-2069, or.Chisinau, str.Calea Iesilor, 14</t>
  </si>
  <si>
    <t>1003600038186</t>
  </si>
  <si>
    <t>MD14TAXI1007</t>
  </si>
  <si>
    <t>S.A."TERMOCOM" - in procedura falimentului</t>
  </si>
  <si>
    <t>mun.Chisinau, str.Tudor Vladimirescu, 6/1</t>
  </si>
  <si>
    <t>1003600022286</t>
  </si>
  <si>
    <t>MD14TERO1003</t>
  </si>
  <si>
    <t>UTA Gagauzia</t>
  </si>
  <si>
    <t>Farmacia "TOMAI-FARM" S.R.L.</t>
  </si>
  <si>
    <t>MD6116, r-l Ceadir-Lunga, s.Tomai, str. Cotovschi 2</t>
  </si>
  <si>
    <t>1003611150080</t>
  </si>
  <si>
    <t>S.A."Apa - Termo"</t>
  </si>
  <si>
    <t>or.Ceadir-Lunga, str.Lenin, 108</t>
  </si>
  <si>
    <t>1003611006327</t>
  </si>
  <si>
    <t>MD14AMPE1008</t>
  </si>
  <si>
    <t>S.A."CEADIR-PETROL", in proced. de insolv. din 11.06.2019</t>
  </si>
  <si>
    <t>or.Ceadir-Lunga, str.Bugeacului, 17</t>
  </si>
  <si>
    <t>1003611007900</t>
  </si>
  <si>
    <t>MD14CEAD1004</t>
  </si>
  <si>
    <t>S.A."Compania Bugeac" (in procedura de insolvabilitate)</t>
  </si>
  <si>
    <t>MD-5310, or.Vulcanesti, str.Gagarin, 62</t>
  </si>
  <si>
    <t>1024611004539</t>
  </si>
  <si>
    <t>MD14COMP1004</t>
  </si>
  <si>
    <t>S.A. de Reparatie si Constructie "Budjac"</t>
  </si>
  <si>
    <t>or.Comrat, str.Pobeda, 117</t>
  </si>
  <si>
    <t>1006611001725</t>
  </si>
  <si>
    <t>MD14BUJA1009</t>
  </si>
  <si>
    <t>S.A."DRUMURI-COMRAT"</t>
  </si>
  <si>
    <t>or.Comrat, str.Tanchistilor, 2A</t>
  </si>
  <si>
    <t>1003611010865</t>
  </si>
  <si>
    <t>MD14DRON1001</t>
  </si>
  <si>
    <t>S.A. Fabrica de unt si brinza din Vulcanesti "INLAV"</t>
  </si>
  <si>
    <t>or.Vulcanesti, str.Komsomoliskaya, 42</t>
  </si>
  <si>
    <t>1004611002186</t>
  </si>
  <si>
    <t>MD14INLA1007</t>
  </si>
  <si>
    <t>S.A."Fabrica de vinuri din Vulcanesti" (radiata RSUD)</t>
  </si>
  <si>
    <t>MD-5310,or.Vulcanesti, str.Komsomoliskaya, 32</t>
  </si>
  <si>
    <t>1003611004301</t>
  </si>
  <si>
    <t>MD14FDVI1002</t>
  </si>
  <si>
    <t>S.A."ILACI-50"</t>
  </si>
  <si>
    <t>MD-3801,rn.Comrat, str.Lenin, 206</t>
  </si>
  <si>
    <t>1003611004817</t>
  </si>
  <si>
    <t>MD14ILAC1000</t>
  </si>
  <si>
    <t>S.A."VULCANESTI-PETROL" - in procedura de insolvabilitate din 19.02.2021</t>
  </si>
  <si>
    <t>r-nul Vulcanesti, Statia Corolenco,4</t>
  </si>
  <si>
    <t>1003611150954</t>
  </si>
  <si>
    <t>MD14VULN1006</t>
  </si>
  <si>
    <t>SRL "RADUGA"</t>
  </si>
  <si>
    <t>or.Vulcanesti, str.Frunze, 8</t>
  </si>
  <si>
    <t>1004611003116</t>
  </si>
  <si>
    <t>TOTAL:</t>
  </si>
  <si>
    <t>Raportul privind valoarea acţiunilor (cotelor sociale) proprietate publică deţinute în societăţi comerciale,
în care AAPL dețin cotă-parte în capitalul social, conform datelor din Registrul Patrimoniului Public la situaţia din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</si>
</sst>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imes New Roman"/>
      <family val="2"/>
    </font>
    <font>
      <sz val="7"/>
      <name val="Times New Roman"/>
      <family val="2"/>
    </font>
    <font>
      <b/>
      <sz val="8"/>
      <name val="Times New Roman"/>
      <family val="2"/>
    </font>
    <font>
      <b/>
      <sz val="7"/>
      <name val="Times New Roman"/>
      <family val="2"/>
    </font>
    <font>
      <sz val="7"/>
      <color theme="1"/>
      <name val="Times New Roman"/>
      <family val="2"/>
    </font>
    <font>
      <b/>
      <sz val="9"/>
      <name val="Times New Roman"/>
      <family val="2"/>
    </font>
    <font>
      <sz val="9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2" borderId="0" xfId="0" applyFont="1" applyFill="1"/>
    <xf numFmtId="0" fontId="3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/>
    <xf numFmtId="3" fontId="3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vertical="center" wrapText="1"/>
    </xf>
    <xf numFmtId="3" fontId="0" fillId="3" borderId="0" xfId="0" applyNumberFormat="1" applyFill="1"/>
    <xf numFmtId="0" fontId="0" fillId="3" borderId="0" xfId="0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0"/>
  <sheetViews>
    <sheetView tabSelected="1" topLeftCell="A152" zoomScale="150" zoomScaleNormal="150" workbookViewId="0">
      <selection activeCell="D171" sqref="D171"/>
    </sheetView>
  </sheetViews>
  <sheetFormatPr defaultRowHeight="15" x14ac:dyDescent="0.25"/>
  <cols>
    <col min="1" max="1" width="3" customWidth="1"/>
    <col min="2" max="2" width="28.85546875" customWidth="1"/>
    <col min="3" max="3" width="21.7109375" customWidth="1"/>
    <col min="4" max="4" width="10" customWidth="1"/>
    <col min="5" max="6" width="9" customWidth="1"/>
    <col min="7" max="7" width="8" style="10" customWidth="1"/>
    <col min="8" max="8" width="6" customWidth="1"/>
    <col min="9" max="9" width="12" customWidth="1"/>
    <col min="10" max="11" width="8" customWidth="1"/>
    <col min="12" max="12" width="5" customWidth="1"/>
    <col min="13" max="14" width="8" customWidth="1"/>
  </cols>
  <sheetData>
    <row r="1" spans="1:14" s="16" customFormat="1" ht="54" customHeight="1" x14ac:dyDescent="0.2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3" spans="1:14" s="19" customFormat="1" ht="29.25" customHeight="1" x14ac:dyDescent="0.2">
      <c r="A3" s="17" t="s">
        <v>265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5" spans="1:14" ht="60" customHeight="1" x14ac:dyDescent="0.25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/>
      <c r="I5" s="6" t="s">
        <v>8</v>
      </c>
      <c r="J5" s="6"/>
      <c r="K5" s="6"/>
      <c r="L5" s="6" t="s">
        <v>9</v>
      </c>
      <c r="M5" s="6" t="s">
        <v>10</v>
      </c>
      <c r="N5" s="6" t="s">
        <v>11</v>
      </c>
    </row>
    <row r="6" spans="1:14" ht="20.100000000000001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4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18</v>
      </c>
      <c r="G7" s="8" t="s">
        <v>19</v>
      </c>
      <c r="H7" s="4" t="s">
        <v>20</v>
      </c>
      <c r="I7" s="4" t="s">
        <v>21</v>
      </c>
      <c r="J7" s="4" t="s">
        <v>22</v>
      </c>
      <c r="K7" s="4" t="s">
        <v>23</v>
      </c>
      <c r="L7" s="4" t="s">
        <v>24</v>
      </c>
      <c r="M7" s="4" t="s">
        <v>25</v>
      </c>
      <c r="N7" s="4" t="s">
        <v>26</v>
      </c>
    </row>
    <row r="8" spans="1:14" x14ac:dyDescent="0.25">
      <c r="A8" s="2"/>
      <c r="B8" s="7" t="s">
        <v>27</v>
      </c>
      <c r="C8" s="7"/>
      <c r="D8" s="7"/>
      <c r="E8" s="7"/>
      <c r="F8" s="2"/>
      <c r="G8" s="2"/>
      <c r="H8" s="2"/>
      <c r="I8" s="2"/>
      <c r="J8" s="2"/>
      <c r="K8" s="2"/>
      <c r="L8" s="2"/>
      <c r="M8" s="2"/>
      <c r="N8" s="2"/>
    </row>
    <row r="9" spans="1:14" ht="21" x14ac:dyDescent="0.25">
      <c r="A9" s="5">
        <v>1</v>
      </c>
      <c r="B9" s="1" t="s">
        <v>28</v>
      </c>
      <c r="C9" s="1" t="s">
        <v>29</v>
      </c>
      <c r="D9" s="1" t="s">
        <v>30</v>
      </c>
      <c r="E9" s="1">
        <v>-13438635</v>
      </c>
      <c r="F9" s="1">
        <v>115925238</v>
      </c>
      <c r="G9" s="9">
        <v>369634</v>
      </c>
      <c r="H9" s="1">
        <v>0.32</v>
      </c>
      <c r="I9" s="1" t="s">
        <v>31</v>
      </c>
      <c r="J9" s="1">
        <v>3997422</v>
      </c>
      <c r="K9" s="1">
        <v>12746</v>
      </c>
      <c r="L9" s="1">
        <v>29</v>
      </c>
      <c r="M9" s="1">
        <v>0</v>
      </c>
      <c r="N9" s="1">
        <v>-131963</v>
      </c>
    </row>
    <row r="10" spans="1:14" ht="21" x14ac:dyDescent="0.25">
      <c r="A10" s="5">
        <v>2</v>
      </c>
      <c r="B10" s="1" t="s">
        <v>32</v>
      </c>
      <c r="C10" s="1" t="s">
        <v>33</v>
      </c>
      <c r="D10" s="1" t="s">
        <v>34</v>
      </c>
      <c r="E10" s="1">
        <v>1684656</v>
      </c>
      <c r="F10" s="1">
        <v>1000</v>
      </c>
      <c r="G10" s="9">
        <v>1000</v>
      </c>
      <c r="H10" s="1">
        <v>0</v>
      </c>
      <c r="I10" s="1"/>
      <c r="J10" s="1">
        <v>0</v>
      </c>
      <c r="K10" s="1">
        <v>0</v>
      </c>
      <c r="L10" s="1">
        <v>0</v>
      </c>
      <c r="M10" s="1">
        <v>0</v>
      </c>
      <c r="N10" s="1">
        <v>-98708</v>
      </c>
    </row>
    <row r="11" spans="1:14" x14ac:dyDescent="0.25">
      <c r="A11" s="3"/>
      <c r="B11" s="3" t="s">
        <v>12</v>
      </c>
      <c r="C11" s="3"/>
      <c r="D11" s="3"/>
      <c r="E11" s="3">
        <f>SUMIFS(E9:E10,E9:E10,"&gt;0",A9:A10,"&gt;0")</f>
        <v>1684656</v>
      </c>
      <c r="F11" s="3">
        <f>SUMIFS(F9:F10,F9:F10,"&gt;0",A9:A10,"&gt;0")</f>
        <v>115926238</v>
      </c>
      <c r="G11" s="3">
        <f>SUMIFS(G9:G10,G9:G10,"&gt;0",A9:A10,"&gt;0")</f>
        <v>370634</v>
      </c>
      <c r="H11" s="3"/>
      <c r="I11" s="3"/>
      <c r="J11" s="3">
        <f>SUMIFS(J9:J10,J9:J10,"&gt;0",A9:A10,"&gt;0")</f>
        <v>3997422</v>
      </c>
      <c r="K11" s="3">
        <f>SUMIFS(K9:K10,K9:K10,"&gt;0",A9:A10,"&gt;0")</f>
        <v>12746</v>
      </c>
      <c r="L11" s="3"/>
      <c r="M11" s="3">
        <f>SUMIFS(M9:M10,M9:M10,"&gt;0",A9:A10,"&gt;0")</f>
        <v>0</v>
      </c>
      <c r="N11" s="3">
        <f>SUMIFS(N9:N10,N9:N10,"&gt;0",A9:A10,"&gt;0")</f>
        <v>0</v>
      </c>
    </row>
    <row r="13" spans="1:14" x14ac:dyDescent="0.25">
      <c r="A13" s="2"/>
      <c r="B13" s="7" t="s">
        <v>35</v>
      </c>
      <c r="C13" s="7"/>
      <c r="D13" s="7"/>
      <c r="E13" s="7"/>
      <c r="F13" s="2"/>
      <c r="G13" s="2"/>
      <c r="H13" s="2"/>
      <c r="I13" s="2"/>
      <c r="J13" s="2"/>
      <c r="K13" s="2"/>
      <c r="L13" s="2"/>
      <c r="M13" s="2"/>
      <c r="N13" s="2"/>
    </row>
    <row r="14" spans="1:14" ht="21" x14ac:dyDescent="0.25">
      <c r="A14" s="5">
        <v>1</v>
      </c>
      <c r="B14" s="1" t="s">
        <v>36</v>
      </c>
      <c r="C14" s="1" t="s">
        <v>37</v>
      </c>
      <c r="D14" s="1" t="s">
        <v>38</v>
      </c>
      <c r="E14" s="1">
        <v>-39679744</v>
      </c>
      <c r="F14" s="1">
        <v>7100000</v>
      </c>
      <c r="G14" s="9">
        <v>7100000</v>
      </c>
      <c r="H14" s="1">
        <v>100</v>
      </c>
      <c r="I14" s="1" t="s">
        <v>39</v>
      </c>
      <c r="J14" s="1">
        <v>71000</v>
      </c>
      <c r="K14" s="1">
        <v>71000</v>
      </c>
      <c r="L14" s="1">
        <v>100</v>
      </c>
      <c r="M14" s="1">
        <v>0</v>
      </c>
      <c r="N14" s="1">
        <v>360702</v>
      </c>
    </row>
    <row r="15" spans="1:14" ht="21" x14ac:dyDescent="0.25">
      <c r="A15" s="5">
        <v>2</v>
      </c>
      <c r="B15" s="1" t="s">
        <v>40</v>
      </c>
      <c r="C15" s="1" t="s">
        <v>41</v>
      </c>
      <c r="D15" s="1" t="s">
        <v>42</v>
      </c>
      <c r="E15" s="1">
        <v>0</v>
      </c>
      <c r="F15" s="1">
        <v>5730980</v>
      </c>
      <c r="G15" s="9">
        <v>4728960</v>
      </c>
      <c r="H15" s="1">
        <v>82.5</v>
      </c>
      <c r="I15" s="1" t="s">
        <v>43</v>
      </c>
      <c r="J15" s="1">
        <v>286629</v>
      </c>
      <c r="K15" s="1">
        <v>236448</v>
      </c>
      <c r="L15" s="1">
        <v>20</v>
      </c>
      <c r="M15" s="1">
        <v>0</v>
      </c>
      <c r="N15" s="1">
        <v>0</v>
      </c>
    </row>
    <row r="16" spans="1:14" ht="21" x14ac:dyDescent="0.25">
      <c r="A16" s="5">
        <v>3</v>
      </c>
      <c r="B16" s="1" t="s">
        <v>44</v>
      </c>
      <c r="C16" s="1" t="s">
        <v>45</v>
      </c>
      <c r="D16" s="1" t="s">
        <v>46</v>
      </c>
      <c r="E16" s="1">
        <v>0</v>
      </c>
      <c r="F16" s="1">
        <v>653875</v>
      </c>
      <c r="G16" s="9">
        <v>653875</v>
      </c>
      <c r="H16" s="1">
        <v>100</v>
      </c>
      <c r="I16" s="1"/>
      <c r="J16" s="1">
        <v>0</v>
      </c>
      <c r="K16" s="1">
        <v>0</v>
      </c>
      <c r="L16" s="1">
        <v>0</v>
      </c>
      <c r="M16" s="1">
        <v>0</v>
      </c>
      <c r="N16" s="1">
        <v>0</v>
      </c>
    </row>
    <row r="17" spans="1:14" x14ac:dyDescent="0.25">
      <c r="A17" s="3"/>
      <c r="B17" s="3" t="s">
        <v>12</v>
      </c>
      <c r="C17" s="3"/>
      <c r="D17" s="3"/>
      <c r="E17" s="3">
        <f>SUMIFS(E14:E16,E14:E16,"&gt;0",A14:A16,"&gt;0")</f>
        <v>0</v>
      </c>
      <c r="F17" s="3">
        <f>SUMIFS(F14:F16,F14:F16,"&gt;0",A14:A16,"&gt;0")</f>
        <v>13484855</v>
      </c>
      <c r="G17" s="3">
        <f>SUMIFS(G14:G16,G14:G16,"&gt;0",A14:A16,"&gt;0")</f>
        <v>12482835</v>
      </c>
      <c r="H17" s="3"/>
      <c r="I17" s="3"/>
      <c r="J17" s="3">
        <f>SUMIFS(J14:J16,J14:J16,"&gt;0",A14:A16,"&gt;0")</f>
        <v>357629</v>
      </c>
      <c r="K17" s="3">
        <f>SUMIFS(K14:K16,K14:K16,"&gt;0",A14:A16,"&gt;0")</f>
        <v>307448</v>
      </c>
      <c r="L17" s="3"/>
      <c r="M17" s="3">
        <f>SUMIFS(M14:M16,M14:M16,"&gt;0",A14:A16,"&gt;0")</f>
        <v>0</v>
      </c>
      <c r="N17" s="3">
        <f>SUMIFS(N14:N16,N14:N16,"&gt;0",A14:A16,"&gt;0")</f>
        <v>360702</v>
      </c>
    </row>
    <row r="19" spans="1:14" x14ac:dyDescent="0.25">
      <c r="A19" s="2"/>
      <c r="B19" s="7" t="s">
        <v>47</v>
      </c>
      <c r="C19" s="7"/>
      <c r="D19" s="7"/>
      <c r="E19" s="7"/>
      <c r="F19" s="2"/>
      <c r="G19" s="2"/>
      <c r="H19" s="2"/>
      <c r="I19" s="2"/>
      <c r="J19" s="2"/>
      <c r="K19" s="2"/>
      <c r="L19" s="2"/>
      <c r="M19" s="2"/>
      <c r="N19" s="2"/>
    </row>
    <row r="20" spans="1:14" ht="21" x14ac:dyDescent="0.25">
      <c r="A20" s="5">
        <v>1</v>
      </c>
      <c r="B20" s="1" t="s">
        <v>48</v>
      </c>
      <c r="C20" s="1" t="s">
        <v>49</v>
      </c>
      <c r="D20" s="1" t="s">
        <v>50</v>
      </c>
      <c r="E20" s="1">
        <v>846077</v>
      </c>
      <c r="F20" s="1">
        <v>897700</v>
      </c>
      <c r="G20" s="9">
        <v>897700</v>
      </c>
      <c r="H20" s="1">
        <v>100</v>
      </c>
      <c r="I20" s="1" t="s">
        <v>51</v>
      </c>
      <c r="J20" s="1">
        <v>8977</v>
      </c>
      <c r="K20" s="1">
        <v>8977</v>
      </c>
      <c r="L20" s="1">
        <v>100</v>
      </c>
      <c r="M20" s="1">
        <v>777626</v>
      </c>
      <c r="N20" s="1">
        <v>-20398</v>
      </c>
    </row>
    <row r="21" spans="1:14" s="11" customFormat="1" x14ac:dyDescent="0.25">
      <c r="B21" s="12" t="s">
        <v>47</v>
      </c>
      <c r="C21" s="12"/>
      <c r="D21" s="12"/>
      <c r="E21" s="12"/>
      <c r="F21" s="12"/>
      <c r="G21" s="9">
        <v>10000</v>
      </c>
      <c r="H21" s="12">
        <v>1</v>
      </c>
      <c r="I21" s="12"/>
      <c r="J21" s="12"/>
      <c r="K21" s="12">
        <v>8777</v>
      </c>
      <c r="L21" s="12"/>
      <c r="M21" s="12"/>
      <c r="N21" s="12"/>
    </row>
    <row r="22" spans="1:14" s="11" customFormat="1" x14ac:dyDescent="0.25">
      <c r="B22" s="12" t="s">
        <v>52</v>
      </c>
      <c r="C22" s="12"/>
      <c r="D22" s="12"/>
      <c r="E22" s="12"/>
      <c r="F22" s="12"/>
      <c r="G22" s="9">
        <v>877700</v>
      </c>
      <c r="H22" s="12">
        <v>98</v>
      </c>
      <c r="I22" s="12"/>
      <c r="J22" s="12"/>
      <c r="K22" s="12">
        <v>100</v>
      </c>
      <c r="L22" s="12"/>
      <c r="M22" s="12"/>
      <c r="N22" s="12"/>
    </row>
    <row r="23" spans="1:14" s="11" customFormat="1" x14ac:dyDescent="0.25">
      <c r="B23" s="12" t="s">
        <v>53</v>
      </c>
      <c r="C23" s="12"/>
      <c r="D23" s="12"/>
      <c r="E23" s="12"/>
      <c r="F23" s="12"/>
      <c r="G23" s="9">
        <v>5000</v>
      </c>
      <c r="H23" s="12">
        <v>0.5</v>
      </c>
      <c r="I23" s="12"/>
      <c r="J23" s="12"/>
      <c r="K23" s="12">
        <v>50</v>
      </c>
      <c r="L23" s="12"/>
      <c r="M23" s="12"/>
      <c r="N23" s="12"/>
    </row>
    <row r="24" spans="1:14" s="11" customFormat="1" x14ac:dyDescent="0.25">
      <c r="B24" s="12" t="s">
        <v>54</v>
      </c>
      <c r="C24" s="12"/>
      <c r="D24" s="12"/>
      <c r="E24" s="12"/>
      <c r="F24" s="12"/>
      <c r="G24" s="9">
        <v>5000</v>
      </c>
      <c r="H24" s="12">
        <v>0.5</v>
      </c>
      <c r="I24" s="12"/>
      <c r="J24" s="12"/>
      <c r="K24" s="12">
        <v>50</v>
      </c>
      <c r="L24" s="12"/>
      <c r="M24" s="12"/>
      <c r="N24" s="12"/>
    </row>
    <row r="25" spans="1:14" x14ac:dyDescent="0.25">
      <c r="A25" s="3"/>
      <c r="B25" s="3" t="s">
        <v>12</v>
      </c>
      <c r="C25" s="3"/>
      <c r="D25" s="3"/>
      <c r="E25" s="3">
        <f>SUMIFS(E20:E24,E20:E24,"&gt;0",A20:A24,"&gt;0")</f>
        <v>846077</v>
      </c>
      <c r="F25" s="3">
        <f>SUMIFS(F20:F24,F20:F24,"&gt;0",A20:A24,"&gt;0")</f>
        <v>897700</v>
      </c>
      <c r="G25" s="3">
        <f>SUMIFS(G20:G24,G20:G24,"&gt;0",A20:A24,"&gt;0")</f>
        <v>897700</v>
      </c>
      <c r="H25" s="3"/>
      <c r="I25" s="3"/>
      <c r="J25" s="3">
        <f>SUMIFS(J20:J24,J20:J24,"&gt;0",A20:A24,"&gt;0")</f>
        <v>8977</v>
      </c>
      <c r="K25" s="3">
        <f>SUMIFS(K20:K24,K20:K24,"&gt;0",A20:A24,"&gt;0")</f>
        <v>8977</v>
      </c>
      <c r="L25" s="3"/>
      <c r="M25" s="3">
        <f>SUMIFS(M20:M24,M20:M24,"&gt;0",A20:A24,"&gt;0")</f>
        <v>777626</v>
      </c>
      <c r="N25" s="3">
        <f>SUMIFS(N20:N24,N20:N24,"&gt;0",A20:A24,"&gt;0")</f>
        <v>0</v>
      </c>
    </row>
    <row r="27" spans="1:14" x14ac:dyDescent="0.25">
      <c r="A27" s="2"/>
      <c r="B27" s="7" t="s">
        <v>55</v>
      </c>
      <c r="C27" s="7"/>
      <c r="D27" s="7"/>
      <c r="E27" s="7"/>
      <c r="F27" s="2"/>
      <c r="G27" s="2"/>
      <c r="H27" s="2"/>
      <c r="I27" s="2"/>
      <c r="J27" s="2"/>
      <c r="K27" s="2"/>
      <c r="L27" s="2"/>
      <c r="M27" s="2"/>
      <c r="N27" s="2"/>
    </row>
    <row r="28" spans="1:14" ht="21" x14ac:dyDescent="0.25">
      <c r="A28" s="5">
        <v>1</v>
      </c>
      <c r="B28" s="1" t="s">
        <v>28</v>
      </c>
      <c r="C28" s="1" t="s">
        <v>29</v>
      </c>
      <c r="D28" s="1" t="s">
        <v>30</v>
      </c>
      <c r="E28" s="1">
        <v>-13438635</v>
      </c>
      <c r="F28" s="1">
        <v>115925238</v>
      </c>
      <c r="G28" s="9">
        <v>302325</v>
      </c>
      <c r="H28" s="1">
        <v>0.26</v>
      </c>
      <c r="I28" s="1" t="s">
        <v>31</v>
      </c>
      <c r="J28" s="1">
        <v>3997422</v>
      </c>
      <c r="K28" s="1">
        <v>10425</v>
      </c>
      <c r="L28" s="1">
        <v>29</v>
      </c>
      <c r="M28" s="1">
        <v>0</v>
      </c>
      <c r="N28" s="1">
        <v>-131963</v>
      </c>
    </row>
    <row r="29" spans="1:14" x14ac:dyDescent="0.25">
      <c r="A29" s="3"/>
      <c r="B29" s="3" t="s">
        <v>12</v>
      </c>
      <c r="C29" s="3"/>
      <c r="D29" s="3"/>
      <c r="E29" s="3">
        <f>SUMIFS(E28:E28,E28:E28,"&gt;0",A28:A28,"&gt;0")</f>
        <v>0</v>
      </c>
      <c r="F29" s="3">
        <f>SUMIFS(F28:F28,F28:F28,"&gt;0",A28:A28,"&gt;0")</f>
        <v>115925238</v>
      </c>
      <c r="G29" s="3">
        <f>SUMIFS(G28:G28,G28:G28,"&gt;0",A28:A28,"&gt;0")</f>
        <v>302325</v>
      </c>
      <c r="H29" s="3"/>
      <c r="I29" s="3"/>
      <c r="J29" s="3">
        <f>SUMIFS(J28:J28,J28:J28,"&gt;0",A28:A28,"&gt;0")</f>
        <v>3997422</v>
      </c>
      <c r="K29" s="3">
        <f>SUMIFS(K28:K28,K28:K28,"&gt;0",A28:A28,"&gt;0")</f>
        <v>10425</v>
      </c>
      <c r="L29" s="3"/>
      <c r="M29" s="3">
        <f>SUMIFS(M28:M28,M28:M28,"&gt;0",A28:A28,"&gt;0")</f>
        <v>0</v>
      </c>
      <c r="N29" s="3">
        <f>SUMIFS(N28:N28,N28:N28,"&gt;0",A28:A28,"&gt;0")</f>
        <v>0</v>
      </c>
    </row>
    <row r="31" spans="1:14" x14ac:dyDescent="0.25">
      <c r="A31" s="2"/>
      <c r="B31" s="7" t="s">
        <v>56</v>
      </c>
      <c r="C31" s="7"/>
      <c r="D31" s="7"/>
      <c r="E31" s="7"/>
      <c r="F31" s="2"/>
      <c r="G31" s="2"/>
      <c r="H31" s="2"/>
      <c r="I31" s="2"/>
      <c r="J31" s="2"/>
      <c r="K31" s="2"/>
      <c r="L31" s="2"/>
      <c r="M31" s="2"/>
      <c r="N31" s="2"/>
    </row>
    <row r="32" spans="1:14" ht="21" x14ac:dyDescent="0.25">
      <c r="A32" s="5">
        <v>1</v>
      </c>
      <c r="B32" s="1" t="s">
        <v>28</v>
      </c>
      <c r="C32" s="1" t="s">
        <v>29</v>
      </c>
      <c r="D32" s="1" t="s">
        <v>30</v>
      </c>
      <c r="E32" s="1">
        <v>-13438635</v>
      </c>
      <c r="F32" s="1">
        <v>115925238</v>
      </c>
      <c r="G32" s="9">
        <v>55970</v>
      </c>
      <c r="H32" s="1">
        <v>0.05</v>
      </c>
      <c r="I32" s="1" t="s">
        <v>31</v>
      </c>
      <c r="J32" s="1">
        <v>3997422</v>
      </c>
      <c r="K32" s="1">
        <v>1930</v>
      </c>
      <c r="L32" s="1">
        <v>29</v>
      </c>
      <c r="M32" s="1">
        <v>0</v>
      </c>
      <c r="N32" s="1">
        <v>-131963</v>
      </c>
    </row>
    <row r="33" spans="1:14" x14ac:dyDescent="0.25">
      <c r="A33" s="3"/>
      <c r="B33" s="3" t="s">
        <v>12</v>
      </c>
      <c r="C33" s="3"/>
      <c r="D33" s="3"/>
      <c r="E33" s="3">
        <f>SUMIFS(E32:E32,E32:E32,"&gt;0",A32:A32,"&gt;0")</f>
        <v>0</v>
      </c>
      <c r="F33" s="3">
        <f>SUMIFS(F32:F32,F32:F32,"&gt;0",A32:A32,"&gt;0")</f>
        <v>115925238</v>
      </c>
      <c r="G33" s="3">
        <f>SUMIFS(G32:G32,G32:G32,"&gt;0",A32:A32,"&gt;0")</f>
        <v>55970</v>
      </c>
      <c r="H33" s="3"/>
      <c r="I33" s="3"/>
      <c r="J33" s="3">
        <f>SUMIFS(J32:J32,J32:J32,"&gt;0",A32:A32,"&gt;0")</f>
        <v>3997422</v>
      </c>
      <c r="K33" s="3">
        <f>SUMIFS(K32:K32,K32:K32,"&gt;0",A32:A32,"&gt;0")</f>
        <v>1930</v>
      </c>
      <c r="L33" s="3"/>
      <c r="M33" s="3">
        <f>SUMIFS(M32:M32,M32:M32,"&gt;0",A32:A32,"&gt;0")</f>
        <v>0</v>
      </c>
      <c r="N33" s="3">
        <f>SUMIFS(N32:N32,N32:N32,"&gt;0",A32:A32,"&gt;0")</f>
        <v>0</v>
      </c>
    </row>
    <row r="35" spans="1:14" x14ac:dyDescent="0.25">
      <c r="A35" s="2"/>
      <c r="B35" s="7" t="s">
        <v>57</v>
      </c>
      <c r="C35" s="7"/>
      <c r="D35" s="7"/>
      <c r="E35" s="7"/>
      <c r="F35" s="2"/>
      <c r="G35" s="2"/>
      <c r="H35" s="2"/>
      <c r="I35" s="2"/>
      <c r="J35" s="2"/>
      <c r="K35" s="2"/>
      <c r="L35" s="2"/>
      <c r="M35" s="2"/>
      <c r="N35" s="2"/>
    </row>
    <row r="36" spans="1:14" ht="21" x14ac:dyDescent="0.25">
      <c r="A36" s="5">
        <v>1</v>
      </c>
      <c r="B36" s="1" t="s">
        <v>58</v>
      </c>
      <c r="C36" s="1" t="s">
        <v>59</v>
      </c>
      <c r="D36" s="1" t="s">
        <v>60</v>
      </c>
      <c r="E36" s="1">
        <v>-206196</v>
      </c>
      <c r="F36" s="1">
        <v>659349</v>
      </c>
      <c r="G36" s="9">
        <v>479278</v>
      </c>
      <c r="H36" s="1">
        <v>72.69</v>
      </c>
      <c r="I36" s="1" t="s">
        <v>61</v>
      </c>
      <c r="J36" s="1">
        <v>659349</v>
      </c>
      <c r="K36" s="1">
        <v>479278</v>
      </c>
      <c r="L36" s="1">
        <v>1</v>
      </c>
      <c r="M36" s="1">
        <v>479278</v>
      </c>
      <c r="N36" s="1">
        <v>-73900</v>
      </c>
    </row>
    <row r="37" spans="1:14" ht="21" x14ac:dyDescent="0.25">
      <c r="A37" s="5">
        <v>2</v>
      </c>
      <c r="B37" s="1" t="s">
        <v>62</v>
      </c>
      <c r="C37" s="1" t="s">
        <v>63</v>
      </c>
      <c r="D37" s="1" t="s">
        <v>64</v>
      </c>
      <c r="E37" s="1">
        <v>-72950</v>
      </c>
      <c r="F37" s="1">
        <v>264100</v>
      </c>
      <c r="G37" s="9">
        <v>221508</v>
      </c>
      <c r="H37" s="1">
        <v>83.87</v>
      </c>
      <c r="I37" s="1" t="s">
        <v>65</v>
      </c>
      <c r="J37" s="1">
        <v>264100</v>
      </c>
      <c r="K37" s="1">
        <v>221508</v>
      </c>
      <c r="L37" s="1">
        <v>1</v>
      </c>
      <c r="M37" s="1">
        <v>221508</v>
      </c>
      <c r="N37" s="1">
        <v>-42815</v>
      </c>
    </row>
    <row r="38" spans="1:14" x14ac:dyDescent="0.25">
      <c r="A38" s="3"/>
      <c r="B38" s="3" t="s">
        <v>12</v>
      </c>
      <c r="C38" s="3"/>
      <c r="D38" s="3"/>
      <c r="E38" s="3">
        <f>SUMIFS(E36:E37,E36:E37,"&gt;0",A36:A37,"&gt;0")</f>
        <v>0</v>
      </c>
      <c r="F38" s="3">
        <f>SUMIFS(F36:F37,F36:F37,"&gt;0",A36:A37,"&gt;0")</f>
        <v>923449</v>
      </c>
      <c r="G38" s="3">
        <f>SUMIFS(G36:G37,G36:G37,"&gt;0",A36:A37,"&gt;0")</f>
        <v>700786</v>
      </c>
      <c r="H38" s="3"/>
      <c r="I38" s="3"/>
      <c r="J38" s="3">
        <f>SUMIFS(J36:J37,J36:J37,"&gt;0",A36:A37,"&gt;0")</f>
        <v>923449</v>
      </c>
      <c r="K38" s="3">
        <f>SUMIFS(K36:K37,K36:K37,"&gt;0",A36:A37,"&gt;0")</f>
        <v>700786</v>
      </c>
      <c r="L38" s="3"/>
      <c r="M38" s="3">
        <f>SUMIFS(M36:M37,M36:M37,"&gt;0",A36:A37,"&gt;0")</f>
        <v>700786</v>
      </c>
      <c r="N38" s="3">
        <f>SUMIFS(N36:N37,N36:N37,"&gt;0",A36:A37,"&gt;0")</f>
        <v>0</v>
      </c>
    </row>
    <row r="40" spans="1:14" x14ac:dyDescent="0.25">
      <c r="A40" s="2"/>
      <c r="B40" s="7" t="s">
        <v>66</v>
      </c>
      <c r="C40" s="7"/>
      <c r="D40" s="7"/>
      <c r="E40" s="7"/>
      <c r="F40" s="2"/>
      <c r="G40" s="2"/>
      <c r="H40" s="2"/>
      <c r="I40" s="2"/>
      <c r="J40" s="2"/>
      <c r="K40" s="2"/>
      <c r="L40" s="2"/>
      <c r="M40" s="2"/>
      <c r="N40" s="2"/>
    </row>
    <row r="41" spans="1:14" ht="21" x14ac:dyDescent="0.25">
      <c r="A41" s="5">
        <v>1</v>
      </c>
      <c r="B41" s="1" t="s">
        <v>67</v>
      </c>
      <c r="C41" s="1" t="s">
        <v>68</v>
      </c>
      <c r="D41" s="1" t="s">
        <v>69</v>
      </c>
      <c r="E41" s="1">
        <v>34938084</v>
      </c>
      <c r="F41" s="1">
        <v>13809270</v>
      </c>
      <c r="G41" s="9">
        <v>13809270</v>
      </c>
      <c r="H41" s="1">
        <v>100</v>
      </c>
      <c r="I41" s="1" t="s">
        <v>70</v>
      </c>
      <c r="J41" s="1">
        <v>1380927</v>
      </c>
      <c r="K41" s="1">
        <v>1380927</v>
      </c>
      <c r="L41" s="1">
        <v>10</v>
      </c>
      <c r="M41" s="1">
        <v>0</v>
      </c>
      <c r="N41" s="1">
        <v>119431</v>
      </c>
    </row>
    <row r="42" spans="1:14" ht="21" x14ac:dyDescent="0.25">
      <c r="A42" s="5">
        <v>2</v>
      </c>
      <c r="B42" s="1" t="s">
        <v>71</v>
      </c>
      <c r="C42" s="1" t="s">
        <v>72</v>
      </c>
      <c r="D42" s="1" t="s">
        <v>73</v>
      </c>
      <c r="E42" s="1">
        <v>988969</v>
      </c>
      <c r="F42" s="1">
        <v>6775884</v>
      </c>
      <c r="G42" s="9">
        <v>6775884</v>
      </c>
      <c r="H42" s="1">
        <v>100</v>
      </c>
      <c r="I42" s="1" t="s">
        <v>74</v>
      </c>
      <c r="J42" s="1">
        <v>6775884</v>
      </c>
      <c r="K42" s="1">
        <v>6775884</v>
      </c>
      <c r="L42" s="1">
        <v>1</v>
      </c>
      <c r="M42" s="1">
        <v>724708</v>
      </c>
      <c r="N42" s="1">
        <v>-613427</v>
      </c>
    </row>
    <row r="43" spans="1:14" x14ac:dyDescent="0.25">
      <c r="A43" s="3"/>
      <c r="B43" s="3" t="s">
        <v>12</v>
      </c>
      <c r="C43" s="3"/>
      <c r="D43" s="3"/>
      <c r="E43" s="3">
        <f>SUMIFS(E41:E42,E41:E42,"&gt;0",A41:A42,"&gt;0")</f>
        <v>35927053</v>
      </c>
      <c r="F43" s="3">
        <f>SUMIFS(F41:F42,F41:F42,"&gt;0",A41:A42,"&gt;0")</f>
        <v>20585154</v>
      </c>
      <c r="G43" s="3">
        <f>SUMIFS(G41:G42,G41:G42,"&gt;0",A41:A42,"&gt;0")</f>
        <v>20585154</v>
      </c>
      <c r="H43" s="3"/>
      <c r="I43" s="3"/>
      <c r="J43" s="3">
        <f>SUMIFS(J41:J42,J41:J42,"&gt;0",A41:A42,"&gt;0")</f>
        <v>8156811</v>
      </c>
      <c r="K43" s="3">
        <f>SUMIFS(K41:K42,K41:K42,"&gt;0",A41:A42,"&gt;0")</f>
        <v>8156811</v>
      </c>
      <c r="L43" s="3"/>
      <c r="M43" s="3">
        <f>SUMIFS(M41:M42,M41:M42,"&gt;0",A41:A42,"&gt;0")</f>
        <v>724708</v>
      </c>
      <c r="N43" s="3">
        <f>SUMIFS(N41:N42,N41:N42,"&gt;0",A41:A42,"&gt;0")</f>
        <v>119431</v>
      </c>
    </row>
    <row r="45" spans="1:14" x14ac:dyDescent="0.25">
      <c r="A45" s="2"/>
      <c r="B45" s="7" t="s">
        <v>75</v>
      </c>
      <c r="C45" s="7"/>
      <c r="D45" s="7"/>
      <c r="E45" s="7"/>
      <c r="F45" s="2"/>
      <c r="G45" s="2"/>
      <c r="H45" s="2"/>
      <c r="I45" s="2"/>
      <c r="J45" s="2"/>
      <c r="K45" s="2"/>
      <c r="L45" s="2"/>
      <c r="M45" s="2"/>
      <c r="N45" s="2"/>
    </row>
    <row r="46" spans="1:14" ht="21" x14ac:dyDescent="0.25">
      <c r="A46" s="5">
        <v>1</v>
      </c>
      <c r="B46" s="1" t="s">
        <v>28</v>
      </c>
      <c r="C46" s="1" t="s">
        <v>29</v>
      </c>
      <c r="D46" s="1" t="s">
        <v>30</v>
      </c>
      <c r="E46" s="1">
        <v>-13438635</v>
      </c>
      <c r="F46" s="1">
        <v>115925238</v>
      </c>
      <c r="G46" s="9">
        <v>199404</v>
      </c>
      <c r="H46" s="1">
        <v>0.17</v>
      </c>
      <c r="I46" s="1" t="s">
        <v>31</v>
      </c>
      <c r="J46" s="1">
        <v>3997422</v>
      </c>
      <c r="K46" s="1">
        <v>6876</v>
      </c>
      <c r="L46" s="1">
        <v>29</v>
      </c>
      <c r="M46" s="1">
        <v>0</v>
      </c>
      <c r="N46" s="1">
        <v>-131963</v>
      </c>
    </row>
    <row r="47" spans="1:14" ht="21" x14ac:dyDescent="0.25">
      <c r="A47" s="5">
        <v>2</v>
      </c>
      <c r="B47" s="1" t="s">
        <v>76</v>
      </c>
      <c r="C47" s="1" t="s">
        <v>77</v>
      </c>
      <c r="D47" s="1" t="s">
        <v>78</v>
      </c>
      <c r="E47" s="1">
        <v>32526847</v>
      </c>
      <c r="F47" s="1">
        <v>1054553</v>
      </c>
      <c r="G47" s="9">
        <v>1054553</v>
      </c>
      <c r="H47" s="1">
        <v>100</v>
      </c>
      <c r="I47" s="1" t="s">
        <v>79</v>
      </c>
      <c r="J47" s="1">
        <v>1054553</v>
      </c>
      <c r="K47" s="1">
        <v>1054553</v>
      </c>
      <c r="L47" s="1">
        <v>1</v>
      </c>
      <c r="M47" s="1">
        <v>71562104</v>
      </c>
      <c r="N47" s="1">
        <v>456951</v>
      </c>
    </row>
    <row r="48" spans="1:14" x14ac:dyDescent="0.25">
      <c r="A48" s="3"/>
      <c r="B48" s="3" t="s">
        <v>12</v>
      </c>
      <c r="C48" s="3"/>
      <c r="D48" s="3"/>
      <c r="E48" s="3">
        <f>SUMIFS(E46:E47,E46:E47,"&gt;0",A46:A47,"&gt;0")</f>
        <v>32526847</v>
      </c>
      <c r="F48" s="3">
        <f>SUMIFS(F46:F47,F46:F47,"&gt;0",A46:A47,"&gt;0")</f>
        <v>116979791</v>
      </c>
      <c r="G48" s="3">
        <f>SUMIFS(G46:G47,G46:G47,"&gt;0",A46:A47,"&gt;0")</f>
        <v>1253957</v>
      </c>
      <c r="H48" s="3"/>
      <c r="I48" s="3"/>
      <c r="J48" s="3">
        <f>SUMIFS(J46:J47,J46:J47,"&gt;0",A46:A47,"&gt;0")</f>
        <v>5051975</v>
      </c>
      <c r="K48" s="3">
        <f>SUMIFS(K46:K47,K46:K47,"&gt;0",A46:A47,"&gt;0")</f>
        <v>1061429</v>
      </c>
      <c r="L48" s="3"/>
      <c r="M48" s="3">
        <f>SUMIFS(M46:M47,M46:M47,"&gt;0",A46:A47,"&gt;0")</f>
        <v>71562104</v>
      </c>
      <c r="N48" s="3">
        <f>SUMIFS(N46:N47,N46:N47,"&gt;0",A46:A47,"&gt;0")</f>
        <v>456951</v>
      </c>
    </row>
    <row r="50" spans="1:14" x14ac:dyDescent="0.25">
      <c r="A50" s="2"/>
      <c r="B50" s="7" t="s">
        <v>80</v>
      </c>
      <c r="C50" s="7"/>
      <c r="D50" s="7"/>
      <c r="E50" s="7"/>
      <c r="F50" s="2"/>
      <c r="G50" s="2"/>
      <c r="H50" s="2"/>
      <c r="I50" s="2"/>
      <c r="J50" s="2"/>
      <c r="K50" s="2"/>
      <c r="L50" s="2"/>
      <c r="M50" s="2"/>
      <c r="N50" s="2"/>
    </row>
    <row r="51" spans="1:14" ht="21" x14ac:dyDescent="0.25">
      <c r="A51" s="5">
        <v>1</v>
      </c>
      <c r="B51" s="1" t="s">
        <v>81</v>
      </c>
      <c r="C51" s="1" t="s">
        <v>82</v>
      </c>
      <c r="D51" s="1" t="s">
        <v>83</v>
      </c>
      <c r="E51" s="1">
        <v>0</v>
      </c>
      <c r="F51" s="1">
        <v>661300</v>
      </c>
      <c r="G51" s="9">
        <v>661300</v>
      </c>
      <c r="H51" s="1">
        <v>100</v>
      </c>
      <c r="I51" s="1" t="s">
        <v>84</v>
      </c>
      <c r="J51" s="1">
        <v>66130</v>
      </c>
      <c r="K51" s="1">
        <v>66130</v>
      </c>
      <c r="L51" s="1">
        <v>10</v>
      </c>
      <c r="M51" s="1">
        <v>0</v>
      </c>
      <c r="N51" s="1">
        <v>0</v>
      </c>
    </row>
    <row r="52" spans="1:14" x14ac:dyDescent="0.25">
      <c r="A52" s="3"/>
      <c r="B52" s="3" t="s">
        <v>12</v>
      </c>
      <c r="C52" s="3"/>
      <c r="D52" s="3"/>
      <c r="E52" s="3">
        <f>SUMIFS(E51:E51,E51:E51,"&gt;0",A51:A51,"&gt;0")</f>
        <v>0</v>
      </c>
      <c r="F52" s="3">
        <f>SUMIFS(F51:F51,F51:F51,"&gt;0",A51:A51,"&gt;0")</f>
        <v>661300</v>
      </c>
      <c r="G52" s="3">
        <f>SUMIFS(G51:G51,G51:G51,"&gt;0",A51:A51,"&gt;0")</f>
        <v>661300</v>
      </c>
      <c r="H52" s="3"/>
      <c r="I52" s="3"/>
      <c r="J52" s="3">
        <f>SUMIFS(J51:J51,J51:J51,"&gt;0",A51:A51,"&gt;0")</f>
        <v>66130</v>
      </c>
      <c r="K52" s="3">
        <f>SUMIFS(K51:K51,K51:K51,"&gt;0",A51:A51,"&gt;0")</f>
        <v>66130</v>
      </c>
      <c r="L52" s="3"/>
      <c r="M52" s="3">
        <f>SUMIFS(M51:M51,M51:M51,"&gt;0",A51:A51,"&gt;0")</f>
        <v>0</v>
      </c>
      <c r="N52" s="3">
        <f>SUMIFS(N51:N51,N51:N51,"&gt;0",A51:A51,"&gt;0")</f>
        <v>0</v>
      </c>
    </row>
    <row r="54" spans="1:14" x14ac:dyDescent="0.25">
      <c r="A54" s="2"/>
      <c r="B54" s="7" t="s">
        <v>85</v>
      </c>
      <c r="C54" s="7"/>
      <c r="D54" s="7"/>
      <c r="E54" s="7"/>
      <c r="F54" s="2"/>
      <c r="G54" s="2"/>
      <c r="H54" s="2"/>
      <c r="I54" s="2"/>
      <c r="J54" s="2"/>
      <c r="K54" s="2"/>
      <c r="L54" s="2"/>
      <c r="M54" s="2"/>
      <c r="N54" s="2"/>
    </row>
    <row r="55" spans="1:14" ht="21" x14ac:dyDescent="0.25">
      <c r="A55" s="5">
        <v>1</v>
      </c>
      <c r="B55" s="1" t="s">
        <v>86</v>
      </c>
      <c r="C55" s="1" t="s">
        <v>87</v>
      </c>
      <c r="D55" s="1" t="s">
        <v>88</v>
      </c>
      <c r="E55" s="1">
        <v>13034313</v>
      </c>
      <c r="F55" s="1">
        <v>24200</v>
      </c>
      <c r="G55" s="9">
        <v>24200</v>
      </c>
      <c r="H55" s="1">
        <v>100</v>
      </c>
      <c r="I55" s="1" t="s">
        <v>89</v>
      </c>
      <c r="J55" s="1">
        <v>2420</v>
      </c>
      <c r="K55" s="1">
        <v>2420</v>
      </c>
      <c r="L55" s="1">
        <v>10</v>
      </c>
      <c r="M55" s="1">
        <v>144294280</v>
      </c>
      <c r="N55" s="1">
        <v>74643</v>
      </c>
    </row>
    <row r="56" spans="1:14" ht="21" x14ac:dyDescent="0.25">
      <c r="A56" s="5">
        <v>2</v>
      </c>
      <c r="B56" s="1" t="s">
        <v>90</v>
      </c>
      <c r="C56" s="1" t="s">
        <v>91</v>
      </c>
      <c r="D56" s="1" t="s">
        <v>92</v>
      </c>
      <c r="E56" s="1">
        <v>2267200</v>
      </c>
      <c r="F56" s="1">
        <v>524600</v>
      </c>
      <c r="G56" s="9">
        <v>507835</v>
      </c>
      <c r="H56" s="1">
        <v>96.8</v>
      </c>
      <c r="I56" s="1" t="s">
        <v>93</v>
      </c>
      <c r="J56" s="1">
        <v>104927</v>
      </c>
      <c r="K56" s="1">
        <v>101567</v>
      </c>
      <c r="L56" s="1">
        <v>5</v>
      </c>
      <c r="M56" s="1">
        <v>0</v>
      </c>
      <c r="N56" s="1">
        <v>0</v>
      </c>
    </row>
    <row r="57" spans="1:14" x14ac:dyDescent="0.25">
      <c r="A57" s="3"/>
      <c r="B57" s="3" t="s">
        <v>12</v>
      </c>
      <c r="C57" s="3"/>
      <c r="D57" s="3"/>
      <c r="E57" s="3">
        <f>SUMIFS(E55:E56,E55:E56,"&gt;0",A55:A56,"&gt;0")</f>
        <v>15301513</v>
      </c>
      <c r="F57" s="3">
        <f>SUMIFS(F55:F56,F55:F56,"&gt;0",A55:A56,"&gt;0")</f>
        <v>548800</v>
      </c>
      <c r="G57" s="3">
        <f>SUMIFS(G55:G56,G55:G56,"&gt;0",A55:A56,"&gt;0")</f>
        <v>532035</v>
      </c>
      <c r="H57" s="3"/>
      <c r="I57" s="3"/>
      <c r="J57" s="3">
        <f>SUMIFS(J55:J56,J55:J56,"&gt;0",A55:A56,"&gt;0")</f>
        <v>107347</v>
      </c>
      <c r="K57" s="3">
        <f>SUMIFS(K55:K56,K55:K56,"&gt;0",A55:A56,"&gt;0")</f>
        <v>103987</v>
      </c>
      <c r="L57" s="3"/>
      <c r="M57" s="3">
        <f>SUMIFS(M55:M56,M55:M56,"&gt;0",A55:A56,"&gt;0")</f>
        <v>144294280</v>
      </c>
      <c r="N57" s="3">
        <f>SUMIFS(N55:N56,N55:N56,"&gt;0",A55:A56,"&gt;0")</f>
        <v>74643</v>
      </c>
    </row>
    <row r="59" spans="1:14" x14ac:dyDescent="0.25">
      <c r="A59" s="2"/>
      <c r="B59" s="7" t="s">
        <v>94</v>
      </c>
      <c r="C59" s="7"/>
      <c r="D59" s="7"/>
      <c r="E59" s="7"/>
      <c r="F59" s="2"/>
      <c r="G59" s="2"/>
      <c r="H59" s="2"/>
      <c r="I59" s="2"/>
      <c r="J59" s="2"/>
      <c r="K59" s="2"/>
      <c r="L59" s="2"/>
      <c r="M59" s="2"/>
      <c r="N59" s="2"/>
    </row>
    <row r="60" spans="1:14" ht="21" x14ac:dyDescent="0.25">
      <c r="A60" s="5">
        <v>1</v>
      </c>
      <c r="B60" s="1" t="s">
        <v>95</v>
      </c>
      <c r="C60" s="1" t="s">
        <v>96</v>
      </c>
      <c r="D60" s="1" t="s">
        <v>97</v>
      </c>
      <c r="E60" s="1">
        <v>785376</v>
      </c>
      <c r="F60" s="1">
        <v>715000</v>
      </c>
      <c r="G60" s="9">
        <v>715000</v>
      </c>
      <c r="H60" s="1">
        <v>100</v>
      </c>
      <c r="I60" s="1" t="s">
        <v>98</v>
      </c>
      <c r="J60" s="1">
        <v>550</v>
      </c>
      <c r="K60" s="1">
        <v>550</v>
      </c>
      <c r="L60" s="1">
        <v>1300</v>
      </c>
      <c r="M60" s="1">
        <v>0</v>
      </c>
      <c r="N60" s="1">
        <v>-113517</v>
      </c>
    </row>
    <row r="61" spans="1:14" s="11" customFormat="1" x14ac:dyDescent="0.25">
      <c r="B61" s="12" t="s">
        <v>94</v>
      </c>
      <c r="C61" s="12"/>
      <c r="D61" s="12"/>
      <c r="E61" s="12"/>
      <c r="F61" s="12"/>
      <c r="G61" s="9">
        <v>65000</v>
      </c>
      <c r="H61" s="12">
        <v>9.09</v>
      </c>
      <c r="I61" s="12"/>
      <c r="J61" s="12"/>
      <c r="K61" s="12">
        <v>50</v>
      </c>
      <c r="L61" s="12"/>
      <c r="M61" s="12"/>
      <c r="N61" s="12"/>
    </row>
    <row r="62" spans="1:14" s="11" customFormat="1" x14ac:dyDescent="0.25">
      <c r="B62" s="12" t="s">
        <v>99</v>
      </c>
      <c r="C62" s="12"/>
      <c r="D62" s="12"/>
      <c r="E62" s="12"/>
      <c r="F62" s="12"/>
      <c r="G62" s="9">
        <v>130000</v>
      </c>
      <c r="H62" s="12">
        <v>18.18</v>
      </c>
      <c r="I62" s="12"/>
      <c r="J62" s="12"/>
      <c r="K62" s="12">
        <v>100</v>
      </c>
      <c r="L62" s="12"/>
      <c r="M62" s="12"/>
      <c r="N62" s="12"/>
    </row>
    <row r="63" spans="1:14" s="11" customFormat="1" x14ac:dyDescent="0.25">
      <c r="B63" s="12" t="s">
        <v>100</v>
      </c>
      <c r="C63" s="12"/>
      <c r="D63" s="12"/>
      <c r="E63" s="12"/>
      <c r="F63" s="12"/>
      <c r="G63" s="9">
        <v>195000</v>
      </c>
      <c r="H63" s="12">
        <v>27.27</v>
      </c>
      <c r="I63" s="12"/>
      <c r="J63" s="12"/>
      <c r="K63" s="12">
        <v>150</v>
      </c>
      <c r="L63" s="12"/>
      <c r="M63" s="12"/>
      <c r="N63" s="12"/>
    </row>
    <row r="64" spans="1:14" s="11" customFormat="1" x14ac:dyDescent="0.25">
      <c r="B64" s="12" t="s">
        <v>101</v>
      </c>
      <c r="C64" s="12"/>
      <c r="D64" s="12"/>
      <c r="E64" s="12"/>
      <c r="F64" s="12"/>
      <c r="G64" s="9">
        <v>325000</v>
      </c>
      <c r="H64" s="12">
        <v>45.46</v>
      </c>
      <c r="I64" s="12"/>
      <c r="J64" s="12"/>
      <c r="K64" s="12">
        <v>250</v>
      </c>
      <c r="L64" s="12"/>
      <c r="M64" s="12"/>
      <c r="N64" s="12"/>
    </row>
    <row r="65" spans="1:14" ht="21" x14ac:dyDescent="0.25">
      <c r="A65" s="5">
        <v>2</v>
      </c>
      <c r="B65" s="1" t="s">
        <v>28</v>
      </c>
      <c r="C65" s="1" t="s">
        <v>29</v>
      </c>
      <c r="D65" s="1" t="s">
        <v>30</v>
      </c>
      <c r="E65" s="1">
        <v>-13438635</v>
      </c>
      <c r="F65" s="1">
        <v>115925238</v>
      </c>
      <c r="G65" s="9">
        <v>169505</v>
      </c>
      <c r="H65" s="1">
        <v>0.15</v>
      </c>
      <c r="I65" s="1" t="s">
        <v>31</v>
      </c>
      <c r="J65" s="1">
        <v>3997422</v>
      </c>
      <c r="K65" s="1">
        <v>5845</v>
      </c>
      <c r="L65" s="1">
        <v>29</v>
      </c>
      <c r="M65" s="1">
        <v>0</v>
      </c>
      <c r="N65" s="1">
        <v>-131963</v>
      </c>
    </row>
    <row r="66" spans="1:14" x14ac:dyDescent="0.25">
      <c r="A66" s="3"/>
      <c r="B66" s="3" t="s">
        <v>12</v>
      </c>
      <c r="C66" s="3"/>
      <c r="D66" s="3"/>
      <c r="E66" s="3">
        <f>SUMIFS(E60:E65,E60:E65,"&gt;0",A60:A65,"&gt;0")</f>
        <v>785376</v>
      </c>
      <c r="F66" s="3">
        <f>SUMIFS(F60:F65,F60:F65,"&gt;0",A60:A65,"&gt;0")</f>
        <v>116640238</v>
      </c>
      <c r="G66" s="3">
        <f>SUMIFS(G60:G65,G60:G65,"&gt;0",A60:A65,"&gt;0")</f>
        <v>884505</v>
      </c>
      <c r="H66" s="3"/>
      <c r="I66" s="3"/>
      <c r="J66" s="3">
        <f>SUMIFS(J60:J65,J60:J65,"&gt;0",A60:A65,"&gt;0")</f>
        <v>3997972</v>
      </c>
      <c r="K66" s="3">
        <f>SUMIFS(K60:K65,K60:K65,"&gt;0",A60:A65,"&gt;0")</f>
        <v>6395</v>
      </c>
      <c r="L66" s="3"/>
      <c r="M66" s="3">
        <f>SUMIFS(M60:M65,M60:M65,"&gt;0",A60:A65,"&gt;0")</f>
        <v>0</v>
      </c>
      <c r="N66" s="3">
        <f>SUMIFS(N60:N65,N60:N65,"&gt;0",A60:A65,"&gt;0")</f>
        <v>0</v>
      </c>
    </row>
    <row r="68" spans="1:14" x14ac:dyDescent="0.25">
      <c r="A68" s="2"/>
      <c r="B68" s="7" t="s">
        <v>102</v>
      </c>
      <c r="C68" s="7"/>
      <c r="D68" s="7"/>
      <c r="E68" s="7"/>
      <c r="F68" s="2"/>
      <c r="G68" s="2"/>
      <c r="H68" s="2"/>
      <c r="I68" s="2"/>
      <c r="J68" s="2"/>
      <c r="K68" s="2"/>
      <c r="L68" s="2"/>
      <c r="M68" s="2"/>
      <c r="N68" s="2"/>
    </row>
    <row r="69" spans="1:14" ht="21" x14ac:dyDescent="0.25">
      <c r="A69" s="5">
        <v>1</v>
      </c>
      <c r="B69" s="1" t="s">
        <v>103</v>
      </c>
      <c r="C69" s="1" t="s">
        <v>104</v>
      </c>
      <c r="D69" s="1" t="s">
        <v>105</v>
      </c>
      <c r="E69" s="1">
        <v>44667270</v>
      </c>
      <c r="F69" s="1">
        <v>60000000</v>
      </c>
      <c r="G69" s="9">
        <v>60000000</v>
      </c>
      <c r="H69" s="1">
        <v>100</v>
      </c>
      <c r="I69" s="1" t="s">
        <v>106</v>
      </c>
      <c r="J69" s="1">
        <v>600000</v>
      </c>
      <c r="K69" s="1">
        <v>600000</v>
      </c>
      <c r="L69" s="1">
        <v>100</v>
      </c>
      <c r="M69" s="1">
        <v>2600347</v>
      </c>
      <c r="N69" s="1">
        <v>5150565</v>
      </c>
    </row>
    <row r="70" spans="1:14" x14ac:dyDescent="0.25">
      <c r="A70" s="3"/>
      <c r="B70" s="3" t="s">
        <v>12</v>
      </c>
      <c r="C70" s="3"/>
      <c r="D70" s="3"/>
      <c r="E70" s="3">
        <f>SUMIFS(E69:E69,E69:E69,"&gt;0",A69:A69,"&gt;0")</f>
        <v>44667270</v>
      </c>
      <c r="F70" s="3">
        <f>SUMIFS(F69:F69,F69:F69,"&gt;0",A69:A69,"&gt;0")</f>
        <v>60000000</v>
      </c>
      <c r="G70" s="3">
        <f>SUMIFS(G69:G69,G69:G69,"&gt;0",A69:A69,"&gt;0")</f>
        <v>60000000</v>
      </c>
      <c r="H70" s="3"/>
      <c r="I70" s="3"/>
      <c r="J70" s="3">
        <f>SUMIFS(J69:J69,J69:J69,"&gt;0",A69:A69,"&gt;0")</f>
        <v>600000</v>
      </c>
      <c r="K70" s="3">
        <f>SUMIFS(K69:K69,K69:K69,"&gt;0",A69:A69,"&gt;0")</f>
        <v>600000</v>
      </c>
      <c r="L70" s="3"/>
      <c r="M70" s="3">
        <f>SUMIFS(M69:M69,M69:M69,"&gt;0",A69:A69,"&gt;0")</f>
        <v>2600347</v>
      </c>
      <c r="N70" s="3">
        <f>SUMIFS(N69:N69,N69:N69,"&gt;0",A69:A69,"&gt;0")</f>
        <v>5150565</v>
      </c>
    </row>
    <row r="72" spans="1:14" x14ac:dyDescent="0.25">
      <c r="A72" s="2"/>
      <c r="B72" s="7" t="s">
        <v>107</v>
      </c>
      <c r="C72" s="7"/>
      <c r="D72" s="7"/>
      <c r="E72" s="7"/>
      <c r="F72" s="2"/>
      <c r="G72" s="2"/>
      <c r="H72" s="2"/>
      <c r="I72" s="2"/>
      <c r="J72" s="2"/>
      <c r="K72" s="2"/>
      <c r="L72" s="2"/>
      <c r="M72" s="2"/>
      <c r="N72" s="2"/>
    </row>
    <row r="73" spans="1:14" ht="21" x14ac:dyDescent="0.25">
      <c r="A73" s="5">
        <v>1</v>
      </c>
      <c r="B73" s="1" t="s">
        <v>108</v>
      </c>
      <c r="C73" s="1" t="s">
        <v>109</v>
      </c>
      <c r="D73" s="1" t="s">
        <v>110</v>
      </c>
      <c r="E73" s="1">
        <v>718150663</v>
      </c>
      <c r="F73" s="1">
        <v>2222502630</v>
      </c>
      <c r="G73" s="9">
        <v>7510575</v>
      </c>
      <c r="H73" s="1">
        <v>3.37</v>
      </c>
      <c r="I73" s="1" t="s">
        <v>111</v>
      </c>
      <c r="J73" s="1">
        <v>14833509</v>
      </c>
      <c r="K73" s="1">
        <v>500705</v>
      </c>
      <c r="L73" s="1">
        <v>15</v>
      </c>
      <c r="M73" s="1">
        <v>0</v>
      </c>
      <c r="N73" s="1">
        <v>171467391</v>
      </c>
    </row>
    <row r="74" spans="1:14" x14ac:dyDescent="0.25">
      <c r="A74" s="3"/>
      <c r="B74" s="3" t="s">
        <v>12</v>
      </c>
      <c r="C74" s="3"/>
      <c r="D74" s="3"/>
      <c r="E74" s="3">
        <f>SUMIFS(E73:E73,E73:E73,"&gt;0",A73:A73,"&gt;0")</f>
        <v>718150663</v>
      </c>
      <c r="F74" s="3">
        <f>SUMIFS(F73:F73,F73:F73,"&gt;0",A73:A73,"&gt;0")</f>
        <v>2222502630</v>
      </c>
      <c r="G74" s="3">
        <f>SUMIFS(G73:G73,G73:G73,"&gt;0",A73:A73,"&gt;0")</f>
        <v>7510575</v>
      </c>
      <c r="H74" s="3"/>
      <c r="I74" s="3"/>
      <c r="J74" s="3">
        <f>SUMIFS(J73:J73,J73:J73,"&gt;0",A73:A73,"&gt;0")</f>
        <v>14833509</v>
      </c>
      <c r="K74" s="3">
        <f>SUMIFS(K73:K73,K73:K73,"&gt;0",A73:A73,"&gt;0")</f>
        <v>500705</v>
      </c>
      <c r="L74" s="3"/>
      <c r="M74" s="3">
        <f>SUMIFS(M73:M73,M73:M73,"&gt;0",A73:A73,"&gt;0")</f>
        <v>0</v>
      </c>
      <c r="N74" s="3">
        <f>SUMIFS(N73:N73,N73:N73,"&gt;0",A73:A73,"&gt;0")</f>
        <v>171467391</v>
      </c>
    </row>
    <row r="76" spans="1:14" x14ac:dyDescent="0.25">
      <c r="A76" s="2"/>
      <c r="B76" s="7" t="s">
        <v>116</v>
      </c>
      <c r="C76" s="7"/>
      <c r="D76" s="7"/>
      <c r="E76" s="7"/>
      <c r="F76" s="2"/>
      <c r="G76" s="2"/>
      <c r="H76" s="2"/>
      <c r="I76" s="2"/>
      <c r="J76" s="2"/>
      <c r="K76" s="2"/>
      <c r="L76" s="2"/>
      <c r="M76" s="2"/>
      <c r="N76" s="2"/>
    </row>
    <row r="77" spans="1:14" s="11" customFormat="1" ht="21" x14ac:dyDescent="0.25">
      <c r="A77" s="13">
        <v>1</v>
      </c>
      <c r="B77" s="12" t="s">
        <v>112</v>
      </c>
      <c r="C77" s="12" t="s">
        <v>113</v>
      </c>
      <c r="D77" s="12" t="s">
        <v>114</v>
      </c>
      <c r="E77" s="12">
        <v>20054236</v>
      </c>
      <c r="F77" s="12">
        <v>23055042</v>
      </c>
      <c r="G77" s="9">
        <v>23055042</v>
      </c>
      <c r="H77" s="12">
        <v>100</v>
      </c>
      <c r="I77" s="12" t="s">
        <v>117</v>
      </c>
      <c r="J77" s="12">
        <v>23055042</v>
      </c>
      <c r="K77" s="12">
        <v>23055042</v>
      </c>
      <c r="L77" s="12">
        <v>1</v>
      </c>
      <c r="M77" s="12">
        <v>0</v>
      </c>
      <c r="N77" s="12">
        <v>-1780388</v>
      </c>
    </row>
    <row r="78" spans="1:14" s="11" customFormat="1" x14ac:dyDescent="0.25">
      <c r="B78" s="12" t="s">
        <v>116</v>
      </c>
      <c r="C78" s="12"/>
      <c r="D78" s="12"/>
      <c r="E78" s="12"/>
      <c r="F78" s="12"/>
      <c r="G78" s="9">
        <v>170000</v>
      </c>
      <c r="H78" s="12">
        <v>0.73699999999999999</v>
      </c>
      <c r="I78" s="12"/>
      <c r="J78" s="12"/>
      <c r="K78" s="12">
        <v>170000</v>
      </c>
      <c r="L78" s="12"/>
      <c r="M78" s="12"/>
      <c r="N78" s="12"/>
    </row>
    <row r="79" spans="1:14" s="11" customFormat="1" x14ac:dyDescent="0.25">
      <c r="B79" s="12" t="s">
        <v>118</v>
      </c>
      <c r="C79" s="12"/>
      <c r="D79" s="12"/>
      <c r="E79" s="12"/>
      <c r="F79" s="12"/>
      <c r="G79" s="9">
        <v>742016</v>
      </c>
      <c r="H79" s="12">
        <v>3.218</v>
      </c>
      <c r="I79" s="12"/>
      <c r="J79" s="12"/>
      <c r="K79" s="12">
        <v>742016</v>
      </c>
      <c r="L79" s="12"/>
      <c r="M79" s="12"/>
      <c r="N79" s="12"/>
    </row>
    <row r="80" spans="1:14" s="11" customFormat="1" x14ac:dyDescent="0.25">
      <c r="B80" s="12" t="s">
        <v>119</v>
      </c>
      <c r="C80" s="12"/>
      <c r="D80" s="12"/>
      <c r="E80" s="12"/>
      <c r="F80" s="12"/>
      <c r="G80" s="9">
        <v>703190</v>
      </c>
      <c r="H80" s="12">
        <v>3.05</v>
      </c>
      <c r="I80" s="12"/>
      <c r="J80" s="12"/>
      <c r="K80" s="12">
        <v>703190</v>
      </c>
      <c r="L80" s="12"/>
      <c r="M80" s="12"/>
      <c r="N80" s="12"/>
    </row>
    <row r="81" spans="2:14" s="11" customFormat="1" x14ac:dyDescent="0.25">
      <c r="B81" s="12" t="s">
        <v>120</v>
      </c>
      <c r="C81" s="12"/>
      <c r="D81" s="12"/>
      <c r="E81" s="12"/>
      <c r="F81" s="12"/>
      <c r="G81" s="9">
        <v>1431304</v>
      </c>
      <c r="H81" s="12">
        <v>6.2080000000000002</v>
      </c>
      <c r="I81" s="12"/>
      <c r="J81" s="12"/>
      <c r="K81" s="12">
        <v>1431304</v>
      </c>
      <c r="L81" s="12"/>
      <c r="M81" s="12"/>
      <c r="N81" s="12"/>
    </row>
    <row r="82" spans="2:14" s="11" customFormat="1" x14ac:dyDescent="0.25">
      <c r="B82" s="12" t="s">
        <v>121</v>
      </c>
      <c r="C82" s="12"/>
      <c r="D82" s="12"/>
      <c r="E82" s="12"/>
      <c r="F82" s="12"/>
      <c r="G82" s="9">
        <v>1752940</v>
      </c>
      <c r="H82" s="12">
        <v>7.6029999999999998</v>
      </c>
      <c r="I82" s="12"/>
      <c r="J82" s="12"/>
      <c r="K82" s="12">
        <v>1752940</v>
      </c>
      <c r="L82" s="12"/>
      <c r="M82" s="12"/>
      <c r="N82" s="12"/>
    </row>
    <row r="83" spans="2:14" s="11" customFormat="1" x14ac:dyDescent="0.25">
      <c r="B83" s="12" t="s">
        <v>122</v>
      </c>
      <c r="C83" s="12"/>
      <c r="D83" s="12"/>
      <c r="E83" s="12"/>
      <c r="F83" s="12"/>
      <c r="G83" s="9">
        <v>1163353</v>
      </c>
      <c r="H83" s="12">
        <v>5.0460000000000003</v>
      </c>
      <c r="I83" s="12"/>
      <c r="J83" s="12"/>
      <c r="K83" s="12">
        <v>1163353</v>
      </c>
      <c r="L83" s="12"/>
      <c r="M83" s="12"/>
      <c r="N83" s="12"/>
    </row>
    <row r="84" spans="2:14" s="11" customFormat="1" x14ac:dyDescent="0.25">
      <c r="B84" s="12" t="s">
        <v>123</v>
      </c>
      <c r="C84" s="12"/>
      <c r="D84" s="12"/>
      <c r="E84" s="12"/>
      <c r="F84" s="12"/>
      <c r="G84" s="9">
        <v>738660</v>
      </c>
      <c r="H84" s="12">
        <v>3.2040000000000002</v>
      </c>
      <c r="I84" s="12"/>
      <c r="J84" s="12"/>
      <c r="K84" s="12">
        <v>738660</v>
      </c>
      <c r="L84" s="12"/>
      <c r="M84" s="12"/>
      <c r="N84" s="12"/>
    </row>
    <row r="85" spans="2:14" s="11" customFormat="1" x14ac:dyDescent="0.25">
      <c r="B85" s="12" t="s">
        <v>124</v>
      </c>
      <c r="C85" s="12"/>
      <c r="D85" s="12"/>
      <c r="E85" s="12"/>
      <c r="F85" s="12"/>
      <c r="G85" s="9">
        <v>390181</v>
      </c>
      <c r="H85" s="12">
        <v>1.6919999999999999</v>
      </c>
      <c r="I85" s="12"/>
      <c r="J85" s="12"/>
      <c r="K85" s="12">
        <v>390181</v>
      </c>
      <c r="L85" s="12"/>
      <c r="M85" s="12"/>
      <c r="N85" s="12"/>
    </row>
    <row r="86" spans="2:14" s="11" customFormat="1" x14ac:dyDescent="0.25">
      <c r="B86" s="12" t="s">
        <v>125</v>
      </c>
      <c r="C86" s="12"/>
      <c r="D86" s="12"/>
      <c r="E86" s="12"/>
      <c r="F86" s="12"/>
      <c r="G86" s="9">
        <v>482693</v>
      </c>
      <c r="H86" s="12">
        <v>2.0939999999999999</v>
      </c>
      <c r="I86" s="12"/>
      <c r="J86" s="12"/>
      <c r="K86" s="12">
        <v>482693</v>
      </c>
      <c r="L86" s="12"/>
      <c r="M86" s="12"/>
      <c r="N86" s="12"/>
    </row>
    <row r="87" spans="2:14" s="11" customFormat="1" x14ac:dyDescent="0.25">
      <c r="B87" s="12" t="s">
        <v>126</v>
      </c>
      <c r="C87" s="12"/>
      <c r="D87" s="12"/>
      <c r="E87" s="12"/>
      <c r="F87" s="12"/>
      <c r="G87" s="9">
        <v>296231</v>
      </c>
      <c r="H87" s="12">
        <v>1.2849999999999999</v>
      </c>
      <c r="I87" s="12"/>
      <c r="J87" s="12"/>
      <c r="K87" s="12">
        <v>296231</v>
      </c>
      <c r="L87" s="12"/>
      <c r="M87" s="12"/>
      <c r="N87" s="12"/>
    </row>
    <row r="88" spans="2:14" s="11" customFormat="1" x14ac:dyDescent="0.25">
      <c r="B88" s="12" t="s">
        <v>127</v>
      </c>
      <c r="C88" s="12"/>
      <c r="D88" s="12"/>
      <c r="E88" s="12"/>
      <c r="F88" s="12"/>
      <c r="G88" s="9">
        <v>1449998</v>
      </c>
      <c r="H88" s="12">
        <v>6.2889999999999997</v>
      </c>
      <c r="I88" s="12"/>
      <c r="J88" s="12"/>
      <c r="K88" s="12">
        <v>1449998</v>
      </c>
      <c r="L88" s="12"/>
      <c r="M88" s="12"/>
      <c r="N88" s="12"/>
    </row>
    <row r="89" spans="2:14" s="11" customFormat="1" x14ac:dyDescent="0.25">
      <c r="B89" s="12" t="s">
        <v>128</v>
      </c>
      <c r="C89" s="12"/>
      <c r="D89" s="12"/>
      <c r="E89" s="12"/>
      <c r="F89" s="12"/>
      <c r="G89" s="9">
        <v>368611</v>
      </c>
      <c r="H89" s="12">
        <v>1.599</v>
      </c>
      <c r="I89" s="12"/>
      <c r="J89" s="12"/>
      <c r="K89" s="12">
        <v>368611</v>
      </c>
      <c r="L89" s="12"/>
      <c r="M89" s="12"/>
      <c r="N89" s="12"/>
    </row>
    <row r="90" spans="2:14" s="11" customFormat="1" x14ac:dyDescent="0.25">
      <c r="B90" s="12" t="s">
        <v>129</v>
      </c>
      <c r="C90" s="12"/>
      <c r="D90" s="12"/>
      <c r="E90" s="12"/>
      <c r="F90" s="12"/>
      <c r="G90" s="9">
        <v>959636</v>
      </c>
      <c r="H90" s="12">
        <v>4.1619999999999999</v>
      </c>
      <c r="I90" s="12"/>
      <c r="J90" s="12"/>
      <c r="K90" s="12">
        <v>959636</v>
      </c>
      <c r="L90" s="12"/>
      <c r="M90" s="12"/>
      <c r="N90" s="12"/>
    </row>
    <row r="91" spans="2:14" s="11" customFormat="1" x14ac:dyDescent="0.25">
      <c r="B91" s="12" t="s">
        <v>130</v>
      </c>
      <c r="C91" s="12"/>
      <c r="D91" s="12"/>
      <c r="E91" s="12"/>
      <c r="F91" s="12"/>
      <c r="G91" s="9">
        <v>477421</v>
      </c>
      <c r="H91" s="12">
        <v>2.0710000000000002</v>
      </c>
      <c r="I91" s="12"/>
      <c r="J91" s="12"/>
      <c r="K91" s="12">
        <v>477421</v>
      </c>
      <c r="L91" s="12"/>
      <c r="M91" s="12"/>
      <c r="N91" s="12"/>
    </row>
    <row r="92" spans="2:14" s="11" customFormat="1" x14ac:dyDescent="0.25">
      <c r="B92" s="12" t="s">
        <v>131</v>
      </c>
      <c r="C92" s="12"/>
      <c r="D92" s="12"/>
      <c r="E92" s="12"/>
      <c r="F92" s="12"/>
      <c r="G92" s="9">
        <v>1330164</v>
      </c>
      <c r="H92" s="12">
        <v>5.77</v>
      </c>
      <c r="I92" s="12"/>
      <c r="J92" s="12"/>
      <c r="K92" s="12">
        <v>1330164</v>
      </c>
      <c r="L92" s="12"/>
      <c r="M92" s="12"/>
      <c r="N92" s="12"/>
    </row>
    <row r="93" spans="2:14" s="11" customFormat="1" x14ac:dyDescent="0.25">
      <c r="B93" s="12" t="s">
        <v>132</v>
      </c>
      <c r="C93" s="12"/>
      <c r="D93" s="12"/>
      <c r="E93" s="12"/>
      <c r="F93" s="12"/>
      <c r="G93" s="9">
        <v>356148</v>
      </c>
      <c r="H93" s="12">
        <v>1.5449999999999999</v>
      </c>
      <c r="I93" s="12"/>
      <c r="J93" s="12"/>
      <c r="K93" s="12">
        <v>356148</v>
      </c>
      <c r="L93" s="12"/>
      <c r="M93" s="12"/>
      <c r="N93" s="12"/>
    </row>
    <row r="94" spans="2:14" s="11" customFormat="1" x14ac:dyDescent="0.25">
      <c r="B94" s="12" t="s">
        <v>133</v>
      </c>
      <c r="C94" s="12"/>
      <c r="D94" s="12"/>
      <c r="E94" s="12"/>
      <c r="F94" s="12"/>
      <c r="G94" s="9">
        <v>504743</v>
      </c>
      <c r="H94" s="12">
        <v>2.1890000000000001</v>
      </c>
      <c r="I94" s="12"/>
      <c r="J94" s="12"/>
      <c r="K94" s="12">
        <v>504743</v>
      </c>
      <c r="L94" s="12"/>
      <c r="M94" s="12"/>
      <c r="N94" s="12"/>
    </row>
    <row r="95" spans="2:14" s="11" customFormat="1" x14ac:dyDescent="0.25">
      <c r="B95" s="12" t="s">
        <v>134</v>
      </c>
      <c r="C95" s="12"/>
      <c r="D95" s="12"/>
      <c r="E95" s="12"/>
      <c r="F95" s="12"/>
      <c r="G95" s="9">
        <v>719966</v>
      </c>
      <c r="H95" s="12">
        <v>3.1230000000000002</v>
      </c>
      <c r="I95" s="12"/>
      <c r="J95" s="12"/>
      <c r="K95" s="12">
        <v>719966</v>
      </c>
      <c r="L95" s="12"/>
      <c r="M95" s="12"/>
      <c r="N95" s="12"/>
    </row>
    <row r="96" spans="2:14" s="11" customFormat="1" x14ac:dyDescent="0.25">
      <c r="B96" s="12" t="s">
        <v>135</v>
      </c>
      <c r="C96" s="12"/>
      <c r="D96" s="12"/>
      <c r="E96" s="12"/>
      <c r="F96" s="12"/>
      <c r="G96" s="9">
        <v>567537</v>
      </c>
      <c r="H96" s="12">
        <v>2.4620000000000002</v>
      </c>
      <c r="I96" s="12"/>
      <c r="J96" s="12"/>
      <c r="K96" s="12">
        <v>567537</v>
      </c>
      <c r="L96" s="12"/>
      <c r="M96" s="12"/>
      <c r="N96" s="12"/>
    </row>
    <row r="97" spans="1:14" s="11" customFormat="1" x14ac:dyDescent="0.25">
      <c r="B97" s="12" t="s">
        <v>136</v>
      </c>
      <c r="C97" s="12"/>
      <c r="D97" s="12"/>
      <c r="E97" s="12"/>
      <c r="F97" s="12"/>
      <c r="G97" s="9">
        <v>362379</v>
      </c>
      <c r="H97" s="12">
        <v>1.5720000000000001</v>
      </c>
      <c r="I97" s="12"/>
      <c r="J97" s="12"/>
      <c r="K97" s="12">
        <v>362379</v>
      </c>
      <c r="L97" s="12"/>
      <c r="M97" s="12"/>
      <c r="N97" s="12"/>
    </row>
    <row r="98" spans="1:14" s="11" customFormat="1" x14ac:dyDescent="0.25">
      <c r="B98" s="12" t="s">
        <v>137</v>
      </c>
      <c r="C98" s="12"/>
      <c r="D98" s="12"/>
      <c r="E98" s="12"/>
      <c r="F98" s="12"/>
      <c r="G98" s="9">
        <v>6820023</v>
      </c>
      <c r="H98" s="12">
        <v>29.581</v>
      </c>
      <c r="I98" s="12"/>
      <c r="J98" s="12"/>
      <c r="K98" s="12">
        <v>6820023</v>
      </c>
      <c r="L98" s="12"/>
      <c r="M98" s="12"/>
      <c r="N98" s="12"/>
    </row>
    <row r="99" spans="1:14" s="11" customFormat="1" x14ac:dyDescent="0.25">
      <c r="B99" s="12" t="s">
        <v>138</v>
      </c>
      <c r="C99" s="12"/>
      <c r="D99" s="12"/>
      <c r="E99" s="12"/>
      <c r="F99" s="12"/>
      <c r="G99" s="9">
        <v>960593</v>
      </c>
      <c r="H99" s="12">
        <v>4.1669999999999998</v>
      </c>
      <c r="I99" s="12"/>
      <c r="J99" s="12"/>
      <c r="K99" s="12">
        <v>960593</v>
      </c>
      <c r="L99" s="12"/>
      <c r="M99" s="12"/>
      <c r="N99" s="12"/>
    </row>
    <row r="100" spans="1:14" s="11" customFormat="1" x14ac:dyDescent="0.25">
      <c r="B100" s="12" t="s">
        <v>115</v>
      </c>
      <c r="C100" s="12"/>
      <c r="D100" s="12"/>
      <c r="E100" s="12"/>
      <c r="F100" s="12"/>
      <c r="G100" s="9">
        <v>307255</v>
      </c>
      <c r="H100" s="12">
        <v>1.333</v>
      </c>
      <c r="I100" s="12"/>
      <c r="J100" s="12"/>
      <c r="K100" s="12">
        <v>307255</v>
      </c>
      <c r="L100" s="12"/>
      <c r="M100" s="12"/>
      <c r="N100" s="12"/>
    </row>
    <row r="101" spans="1:14" x14ac:dyDescent="0.25">
      <c r="A101" s="3"/>
      <c r="B101" s="3" t="s">
        <v>12</v>
      </c>
      <c r="C101" s="3"/>
      <c r="D101" s="3"/>
      <c r="E101" s="3">
        <f>SUMIFS(E77:E99,E77:E99,"&gt;0",A77:A99,"&gt;0")</f>
        <v>20054236</v>
      </c>
      <c r="F101" s="3">
        <f>SUMIFS(F77:F99,F77:F99,"&gt;0",A77:A99,"&gt;0")</f>
        <v>23055042</v>
      </c>
      <c r="G101" s="3">
        <f>SUM(G78:G100)</f>
        <v>23055042</v>
      </c>
      <c r="H101" s="3"/>
      <c r="I101" s="3"/>
      <c r="J101" s="3">
        <f>SUMIFS(J77:J99,J77:J99,"&gt;0",A77:A99,"&gt;0")</f>
        <v>23055042</v>
      </c>
      <c r="K101" s="3">
        <f>SUMIFS(K77:K99,K77:K99,"&gt;0",A77:A99,"&gt;0")</f>
        <v>23055042</v>
      </c>
      <c r="L101" s="3"/>
      <c r="M101" s="3">
        <f>SUMIFS(M77:M99,M77:M99,"&gt;0",A77:A99,"&gt;0")</f>
        <v>0</v>
      </c>
      <c r="N101" s="3">
        <f>SUMIFS(N77:N99,N77:N99,"&gt;0",A77:A99,"&gt;0")</f>
        <v>0</v>
      </c>
    </row>
    <row r="103" spans="1:14" x14ac:dyDescent="0.25">
      <c r="A103" s="2"/>
      <c r="B103" s="7" t="s">
        <v>139</v>
      </c>
      <c r="C103" s="7"/>
      <c r="D103" s="7"/>
      <c r="E103" s="7"/>
      <c r="F103" s="2"/>
      <c r="G103" s="2"/>
      <c r="H103" s="2"/>
      <c r="I103" s="2"/>
      <c r="J103" s="2"/>
      <c r="K103" s="2"/>
      <c r="L103" s="2"/>
      <c r="M103" s="2"/>
      <c r="N103" s="2"/>
    </row>
    <row r="104" spans="1:14" ht="21" x14ac:dyDescent="0.25">
      <c r="A104" s="5">
        <v>1</v>
      </c>
      <c r="B104" s="1" t="s">
        <v>140</v>
      </c>
      <c r="C104" s="1" t="s">
        <v>141</v>
      </c>
      <c r="D104" s="1" t="s">
        <v>142</v>
      </c>
      <c r="E104" s="1">
        <v>-33798356</v>
      </c>
      <c r="F104" s="1">
        <v>39028000</v>
      </c>
      <c r="G104" s="9">
        <v>39028000</v>
      </c>
      <c r="H104" s="1">
        <v>100</v>
      </c>
      <c r="I104" s="1" t="s">
        <v>143</v>
      </c>
      <c r="J104" s="1">
        <v>3902800</v>
      </c>
      <c r="K104" s="1">
        <v>3902800</v>
      </c>
      <c r="L104" s="1">
        <v>10</v>
      </c>
      <c r="M104" s="1">
        <v>0</v>
      </c>
      <c r="N104" s="1">
        <v>-2630563</v>
      </c>
    </row>
    <row r="105" spans="1:14" x14ac:dyDescent="0.25">
      <c r="A105" s="3"/>
      <c r="B105" s="3" t="s">
        <v>12</v>
      </c>
      <c r="C105" s="3"/>
      <c r="D105" s="3"/>
      <c r="E105" s="3">
        <f>SUMIFS(E104:E104,E104:E104,"&gt;0",A104:A104,"&gt;0")</f>
        <v>0</v>
      </c>
      <c r="F105" s="3">
        <f>SUMIFS(F104:F104,F104:F104,"&gt;0",A104:A104,"&gt;0")</f>
        <v>39028000</v>
      </c>
      <c r="G105" s="3">
        <f>SUMIFS(G104:G104,G104:G104,"&gt;0",A104:A104,"&gt;0")</f>
        <v>39028000</v>
      </c>
      <c r="H105" s="3"/>
      <c r="I105" s="3"/>
      <c r="J105" s="3">
        <f>SUMIFS(J104:J104,J104:J104,"&gt;0",A104:A104,"&gt;0")</f>
        <v>3902800</v>
      </c>
      <c r="K105" s="3">
        <f>SUMIFS(K104:K104,K104:K104,"&gt;0",A104:A104,"&gt;0")</f>
        <v>3902800</v>
      </c>
      <c r="L105" s="3"/>
      <c r="M105" s="3">
        <f>SUMIFS(M104:M104,M104:M104,"&gt;0",A104:A104,"&gt;0")</f>
        <v>0</v>
      </c>
      <c r="N105" s="3">
        <f>SUMIFS(N104:N104,N104:N104,"&gt;0",A104:A104,"&gt;0")</f>
        <v>0</v>
      </c>
    </row>
    <row r="107" spans="1:14" x14ac:dyDescent="0.25">
      <c r="A107" s="2"/>
      <c r="B107" s="7" t="s">
        <v>144</v>
      </c>
      <c r="C107" s="7"/>
      <c r="D107" s="7"/>
      <c r="E107" s="7"/>
      <c r="F107" s="2"/>
      <c r="G107" s="2"/>
      <c r="H107" s="2"/>
      <c r="I107" s="2"/>
      <c r="J107" s="2"/>
      <c r="K107" s="2"/>
      <c r="L107" s="2"/>
      <c r="M107" s="2"/>
      <c r="N107" s="2"/>
    </row>
    <row r="108" spans="1:14" ht="21" x14ac:dyDescent="0.25">
      <c r="A108" s="5">
        <v>1</v>
      </c>
      <c r="B108" s="1" t="s">
        <v>145</v>
      </c>
      <c r="C108" s="1" t="s">
        <v>146</v>
      </c>
      <c r="D108" s="1" t="s">
        <v>147</v>
      </c>
      <c r="E108" s="1">
        <v>0</v>
      </c>
      <c r="F108" s="1">
        <v>951778</v>
      </c>
      <c r="G108" s="9">
        <v>951778</v>
      </c>
      <c r="H108" s="1">
        <v>99.98</v>
      </c>
      <c r="I108" s="1" t="s">
        <v>148</v>
      </c>
      <c r="J108" s="1">
        <v>951778</v>
      </c>
      <c r="K108" s="1">
        <v>951778</v>
      </c>
      <c r="L108" s="1">
        <v>1</v>
      </c>
      <c r="M108" s="1">
        <v>0</v>
      </c>
      <c r="N108" s="1">
        <v>3132710</v>
      </c>
    </row>
    <row r="109" spans="1:14" s="11" customFormat="1" x14ac:dyDescent="0.25">
      <c r="B109" s="12" t="s">
        <v>144</v>
      </c>
      <c r="C109" s="12"/>
      <c r="D109" s="12"/>
      <c r="E109" s="12"/>
      <c r="F109" s="12"/>
      <c r="G109" s="9">
        <v>1000</v>
      </c>
      <c r="H109" s="12">
        <v>0.1</v>
      </c>
      <c r="I109" s="12"/>
      <c r="J109" s="12"/>
      <c r="K109" s="12">
        <v>1000</v>
      </c>
      <c r="L109" s="12"/>
      <c r="M109" s="12"/>
      <c r="N109" s="12"/>
    </row>
    <row r="110" spans="1:14" s="11" customFormat="1" x14ac:dyDescent="0.25">
      <c r="B110" s="12" t="s">
        <v>149</v>
      </c>
      <c r="C110" s="12"/>
      <c r="D110" s="12"/>
      <c r="E110" s="12"/>
      <c r="F110" s="12"/>
      <c r="G110" s="9">
        <v>100</v>
      </c>
      <c r="H110" s="12">
        <v>0.01</v>
      </c>
      <c r="I110" s="12"/>
      <c r="J110" s="12"/>
      <c r="K110" s="12">
        <v>100</v>
      </c>
      <c r="L110" s="12"/>
      <c r="M110" s="12"/>
      <c r="N110" s="12"/>
    </row>
    <row r="111" spans="1:14" s="11" customFormat="1" x14ac:dyDescent="0.25">
      <c r="B111" s="12" t="s">
        <v>150</v>
      </c>
      <c r="C111" s="12"/>
      <c r="D111" s="12"/>
      <c r="E111" s="12"/>
      <c r="F111" s="12"/>
      <c r="G111" s="9">
        <v>100</v>
      </c>
      <c r="H111" s="12">
        <v>0.01</v>
      </c>
      <c r="I111" s="12"/>
      <c r="J111" s="12"/>
      <c r="K111" s="12">
        <v>100</v>
      </c>
      <c r="L111" s="12"/>
      <c r="M111" s="12"/>
      <c r="N111" s="12"/>
    </row>
    <row r="112" spans="1:14" s="11" customFormat="1" x14ac:dyDescent="0.25">
      <c r="B112" s="12" t="s">
        <v>151</v>
      </c>
      <c r="C112" s="12"/>
      <c r="D112" s="12"/>
      <c r="E112" s="12"/>
      <c r="F112" s="12"/>
      <c r="G112" s="9">
        <v>5000</v>
      </c>
      <c r="H112" s="12">
        <v>0.52</v>
      </c>
      <c r="I112" s="12"/>
      <c r="J112" s="12"/>
      <c r="K112" s="12">
        <v>5000</v>
      </c>
      <c r="L112" s="12"/>
      <c r="M112" s="12"/>
      <c r="N112" s="12"/>
    </row>
    <row r="113" spans="1:14" s="11" customFormat="1" x14ac:dyDescent="0.25">
      <c r="B113" s="12" t="s">
        <v>152</v>
      </c>
      <c r="C113" s="12"/>
      <c r="D113" s="12"/>
      <c r="E113" s="12"/>
      <c r="F113" s="12"/>
      <c r="G113" s="9">
        <v>100</v>
      </c>
      <c r="H113" s="12">
        <v>0.01</v>
      </c>
      <c r="I113" s="12"/>
      <c r="J113" s="12"/>
      <c r="K113" s="12">
        <v>100</v>
      </c>
      <c r="L113" s="12"/>
      <c r="M113" s="12"/>
      <c r="N113" s="12"/>
    </row>
    <row r="114" spans="1:14" s="11" customFormat="1" x14ac:dyDescent="0.25">
      <c r="B114" s="12" t="s">
        <v>153</v>
      </c>
      <c r="C114" s="12"/>
      <c r="D114" s="12"/>
      <c r="E114" s="12"/>
      <c r="F114" s="12"/>
      <c r="G114" s="9">
        <v>10000</v>
      </c>
      <c r="H114" s="12">
        <v>1.05</v>
      </c>
      <c r="I114" s="12"/>
      <c r="J114" s="12"/>
      <c r="K114" s="12">
        <v>10000</v>
      </c>
      <c r="L114" s="12"/>
      <c r="M114" s="12"/>
      <c r="N114" s="12"/>
    </row>
    <row r="115" spans="1:14" s="11" customFormat="1" x14ac:dyDescent="0.25">
      <c r="B115" s="12" t="s">
        <v>154</v>
      </c>
      <c r="C115" s="12"/>
      <c r="D115" s="12"/>
      <c r="E115" s="12"/>
      <c r="F115" s="12"/>
      <c r="G115" s="9">
        <v>935478</v>
      </c>
      <c r="H115" s="12">
        <v>98.28</v>
      </c>
      <c r="I115" s="12"/>
      <c r="J115" s="12"/>
      <c r="K115" s="12">
        <v>935478</v>
      </c>
      <c r="L115" s="12"/>
      <c r="M115" s="12"/>
      <c r="N115" s="12"/>
    </row>
    <row r="116" spans="1:14" ht="21" x14ac:dyDescent="0.25">
      <c r="A116" s="5">
        <v>2</v>
      </c>
      <c r="B116" s="1" t="s">
        <v>28</v>
      </c>
      <c r="C116" s="1" t="s">
        <v>29</v>
      </c>
      <c r="D116" s="1" t="s">
        <v>30</v>
      </c>
      <c r="E116" s="1">
        <v>-13438635</v>
      </c>
      <c r="F116" s="1">
        <v>115925238</v>
      </c>
      <c r="G116" s="9">
        <v>128238</v>
      </c>
      <c r="H116" s="1">
        <v>0.11</v>
      </c>
      <c r="I116" s="1" t="s">
        <v>31</v>
      </c>
      <c r="J116" s="1">
        <v>3997422</v>
      </c>
      <c r="K116" s="1">
        <v>4422</v>
      </c>
      <c r="L116" s="1">
        <v>29</v>
      </c>
      <c r="M116" s="1">
        <v>0</v>
      </c>
      <c r="N116" s="1">
        <v>-131963</v>
      </c>
    </row>
    <row r="117" spans="1:14" x14ac:dyDescent="0.25">
      <c r="A117" s="3"/>
      <c r="B117" s="3" t="s">
        <v>12</v>
      </c>
      <c r="C117" s="3"/>
      <c r="D117" s="3"/>
      <c r="E117" s="3">
        <f>SUMIFS(E108:E116,E108:E116,"&gt;0",A108:A116,"&gt;0")</f>
        <v>0</v>
      </c>
      <c r="F117" s="3">
        <f>SUMIFS(F108:F116,F108:F116,"&gt;0",A108:A116,"&gt;0")</f>
        <v>116877016</v>
      </c>
      <c r="G117" s="3">
        <f>SUMIFS(G108:G116,G108:G116,"&gt;0",A108:A116,"&gt;0")</f>
        <v>1080016</v>
      </c>
      <c r="H117" s="3"/>
      <c r="I117" s="3"/>
      <c r="J117" s="3">
        <f>SUMIFS(J108:J116,J108:J116,"&gt;0",A108:A116,"&gt;0")</f>
        <v>4949200</v>
      </c>
      <c r="K117" s="3">
        <f>SUMIFS(K108:K116,K108:K116,"&gt;0",A108:A116,"&gt;0")</f>
        <v>956200</v>
      </c>
      <c r="L117" s="3"/>
      <c r="M117" s="3">
        <f>SUMIFS(M108:M116,M108:M116,"&gt;0",A108:A116,"&gt;0")</f>
        <v>0</v>
      </c>
      <c r="N117" s="3">
        <f>SUMIFS(N108:N116,N108:N116,"&gt;0",A108:A116,"&gt;0")</f>
        <v>3132710</v>
      </c>
    </row>
    <row r="119" spans="1:14" x14ac:dyDescent="0.25">
      <c r="A119" s="2"/>
      <c r="B119" s="7" t="s">
        <v>155</v>
      </c>
      <c r="C119" s="7"/>
      <c r="D119" s="7"/>
      <c r="E119" s="7"/>
      <c r="F119" s="2"/>
      <c r="G119" s="7"/>
      <c r="H119" s="7"/>
      <c r="I119" s="7"/>
      <c r="J119" s="7"/>
      <c r="K119" s="7"/>
      <c r="L119" s="2"/>
      <c r="M119" s="2"/>
      <c r="N119" s="2"/>
    </row>
    <row r="120" spans="1:14" ht="21" x14ac:dyDescent="0.25">
      <c r="A120" s="5">
        <v>1</v>
      </c>
      <c r="B120" s="1" t="s">
        <v>156</v>
      </c>
      <c r="C120" s="1" t="s">
        <v>157</v>
      </c>
      <c r="D120" s="1" t="s">
        <v>158</v>
      </c>
      <c r="E120" s="1">
        <v>13584529</v>
      </c>
      <c r="F120" s="1">
        <v>18928262</v>
      </c>
      <c r="G120" s="9">
        <v>18928262</v>
      </c>
      <c r="H120" s="1">
        <v>100</v>
      </c>
      <c r="I120" s="1"/>
      <c r="J120" s="1">
        <v>0</v>
      </c>
      <c r="K120" s="1">
        <v>0</v>
      </c>
      <c r="L120" s="1">
        <v>0</v>
      </c>
      <c r="M120" s="1">
        <v>0</v>
      </c>
      <c r="N120" s="1">
        <v>-335697</v>
      </c>
    </row>
    <row r="121" spans="1:14" ht="21" x14ac:dyDescent="0.25">
      <c r="A121" s="5">
        <v>2</v>
      </c>
      <c r="B121" s="1" t="s">
        <v>159</v>
      </c>
      <c r="C121" s="1" t="s">
        <v>160</v>
      </c>
      <c r="D121" s="1" t="s">
        <v>161</v>
      </c>
      <c r="E121" s="1">
        <v>5335710</v>
      </c>
      <c r="F121" s="1">
        <v>6010001</v>
      </c>
      <c r="G121" s="9">
        <v>5951680</v>
      </c>
      <c r="H121" s="1">
        <v>99.02</v>
      </c>
      <c r="I121" s="1" t="s">
        <v>162</v>
      </c>
      <c r="J121" s="1">
        <v>601000</v>
      </c>
      <c r="K121" s="1">
        <v>595168</v>
      </c>
      <c r="L121" s="1">
        <v>10</v>
      </c>
      <c r="M121" s="1">
        <v>0</v>
      </c>
      <c r="N121" s="1">
        <v>929602</v>
      </c>
    </row>
    <row r="122" spans="1:14" x14ac:dyDescent="0.25">
      <c r="A122" s="3"/>
      <c r="B122" s="3" t="s">
        <v>12</v>
      </c>
      <c r="C122" s="3"/>
      <c r="D122" s="3"/>
      <c r="E122" s="3">
        <f>SUMIFS(E120:E121,E120:E121,"&gt;0",A120:A121,"&gt;0")</f>
        <v>18920239</v>
      </c>
      <c r="F122" s="3">
        <f>SUMIFS(F120:F121,F120:F121,"&gt;0",A120:A121,"&gt;0")</f>
        <v>24938263</v>
      </c>
      <c r="G122" s="3">
        <f>SUMIFS(G120:G121,G120:G121,"&gt;0",A120:A121,"&gt;0")</f>
        <v>24879942</v>
      </c>
      <c r="H122" s="3"/>
      <c r="I122" s="3"/>
      <c r="J122" s="3">
        <f>SUMIFS(J120:J121,J120:J121,"&gt;0",A120:A121,"&gt;0")</f>
        <v>601000</v>
      </c>
      <c r="K122" s="3">
        <f>SUMIFS(K120:K121,K120:K121,"&gt;0",A120:A121,"&gt;0")</f>
        <v>595168</v>
      </c>
      <c r="L122" s="3"/>
      <c r="M122" s="3">
        <f>SUMIFS(M120:M121,M120:M121,"&gt;0",A120:A121,"&gt;0")</f>
        <v>0</v>
      </c>
      <c r="N122" s="3">
        <f>SUMIFS(N120:N121,N120:N121,"&gt;0",A120:A121,"&gt;0")</f>
        <v>929602</v>
      </c>
    </row>
    <row r="124" spans="1:14" x14ac:dyDescent="0.25">
      <c r="A124" s="2"/>
      <c r="B124" s="7" t="s">
        <v>163</v>
      </c>
      <c r="C124" s="7"/>
      <c r="D124" s="7"/>
      <c r="E124" s="7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21" x14ac:dyDescent="0.25">
      <c r="A125" s="5">
        <v>1</v>
      </c>
      <c r="B125" s="1" t="s">
        <v>164</v>
      </c>
      <c r="C125" s="1" t="s">
        <v>165</v>
      </c>
      <c r="D125" s="1" t="s">
        <v>166</v>
      </c>
      <c r="E125" s="1">
        <v>480000</v>
      </c>
      <c r="F125" s="1">
        <v>150000</v>
      </c>
      <c r="G125" s="9">
        <v>150000</v>
      </c>
      <c r="H125" s="1">
        <v>100</v>
      </c>
      <c r="I125" s="1" t="s">
        <v>167</v>
      </c>
      <c r="J125" s="1">
        <v>30000</v>
      </c>
      <c r="K125" s="1">
        <v>30000</v>
      </c>
      <c r="L125" s="1">
        <v>5</v>
      </c>
      <c r="M125" s="1">
        <v>0</v>
      </c>
      <c r="N125" s="1">
        <v>0</v>
      </c>
    </row>
    <row r="126" spans="1:14" x14ac:dyDescent="0.25">
      <c r="A126" s="3"/>
      <c r="B126" s="3" t="s">
        <v>12</v>
      </c>
      <c r="C126" s="3"/>
      <c r="D126" s="3"/>
      <c r="E126" s="3">
        <f>SUMIFS(E125:E125,E125:E125,"&gt;0",A125:A125,"&gt;0")</f>
        <v>480000</v>
      </c>
      <c r="F126" s="3">
        <f>SUMIFS(F125:F125,F125:F125,"&gt;0",A125:A125,"&gt;0")</f>
        <v>150000</v>
      </c>
      <c r="G126" s="3">
        <f>SUMIFS(G125:G125,G125:G125,"&gt;0",A125:A125,"&gt;0")</f>
        <v>150000</v>
      </c>
      <c r="H126" s="3"/>
      <c r="I126" s="3"/>
      <c r="J126" s="3">
        <f>SUMIFS(J125:J125,J125:J125,"&gt;0",A125:A125,"&gt;0")</f>
        <v>30000</v>
      </c>
      <c r="K126" s="3">
        <f>SUMIFS(K125:K125,K125:K125,"&gt;0",A125:A125,"&gt;0")</f>
        <v>30000</v>
      </c>
      <c r="L126" s="3"/>
      <c r="M126" s="3">
        <f>SUMIFS(M125:M125,M125:M125,"&gt;0",A125:A125,"&gt;0")</f>
        <v>0</v>
      </c>
      <c r="N126" s="3">
        <f>SUMIFS(N125:N125,N125:N125,"&gt;0",A125:A125,"&gt;0")</f>
        <v>0</v>
      </c>
    </row>
    <row r="128" spans="1:14" x14ac:dyDescent="0.25">
      <c r="A128" s="2"/>
      <c r="B128" s="7" t="s">
        <v>168</v>
      </c>
      <c r="C128" s="7"/>
      <c r="D128" s="7"/>
      <c r="E128" s="7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31.5" x14ac:dyDescent="0.25">
      <c r="A129" s="5">
        <v>1</v>
      </c>
      <c r="B129" s="1" t="s">
        <v>169</v>
      </c>
      <c r="C129" s="1" t="s">
        <v>170</v>
      </c>
      <c r="D129" s="1" t="s">
        <v>171</v>
      </c>
      <c r="E129" s="1">
        <v>0</v>
      </c>
      <c r="F129" s="1">
        <v>100000</v>
      </c>
      <c r="G129" s="9">
        <v>5500</v>
      </c>
      <c r="H129" s="1">
        <v>5.5</v>
      </c>
      <c r="I129" s="1" t="s">
        <v>172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</row>
    <row r="130" spans="1:14" ht="21" x14ac:dyDescent="0.25">
      <c r="A130" s="5">
        <v>2</v>
      </c>
      <c r="B130" s="1" t="s">
        <v>173</v>
      </c>
      <c r="C130" s="1" t="s">
        <v>174</v>
      </c>
      <c r="D130" s="1" t="s">
        <v>175</v>
      </c>
      <c r="E130" s="1">
        <v>52736407</v>
      </c>
      <c r="F130" s="1">
        <v>600000</v>
      </c>
      <c r="G130" s="9">
        <v>200000</v>
      </c>
      <c r="H130" s="1">
        <v>33.33</v>
      </c>
      <c r="I130" s="1" t="s">
        <v>176</v>
      </c>
      <c r="J130" s="1">
        <v>3000</v>
      </c>
      <c r="K130" s="1">
        <v>1000</v>
      </c>
      <c r="L130" s="1">
        <v>10</v>
      </c>
      <c r="M130" s="1">
        <v>0</v>
      </c>
      <c r="N130" s="1">
        <v>922937</v>
      </c>
    </row>
    <row r="131" spans="1:14" ht="21" x14ac:dyDescent="0.25">
      <c r="A131" s="5">
        <v>3</v>
      </c>
      <c r="B131" s="1" t="s">
        <v>177</v>
      </c>
      <c r="C131" s="1" t="s">
        <v>178</v>
      </c>
      <c r="D131" s="1" t="s">
        <v>179</v>
      </c>
      <c r="E131" s="1">
        <v>440687077</v>
      </c>
      <c r="F131" s="1">
        <v>611915200</v>
      </c>
      <c r="G131" s="9">
        <v>611915200</v>
      </c>
      <c r="H131" s="1">
        <v>100</v>
      </c>
      <c r="I131" s="1" t="s">
        <v>180</v>
      </c>
      <c r="J131" s="1">
        <v>6119152</v>
      </c>
      <c r="K131" s="1">
        <v>6119152</v>
      </c>
      <c r="L131" s="1">
        <v>100</v>
      </c>
      <c r="M131" s="1">
        <v>1682085966</v>
      </c>
      <c r="N131" s="1">
        <v>21762511</v>
      </c>
    </row>
    <row r="132" spans="1:14" ht="21" x14ac:dyDescent="0.25">
      <c r="A132" s="5">
        <v>4</v>
      </c>
      <c r="B132" s="1" t="s">
        <v>181</v>
      </c>
      <c r="C132" s="1" t="s">
        <v>182</v>
      </c>
      <c r="D132" s="1" t="s">
        <v>183</v>
      </c>
      <c r="E132" s="1">
        <v>3027746</v>
      </c>
      <c r="F132" s="1">
        <v>3442000</v>
      </c>
      <c r="G132" s="9">
        <v>3392000</v>
      </c>
      <c r="H132" s="1">
        <v>98.54</v>
      </c>
      <c r="I132" s="1" t="s">
        <v>184</v>
      </c>
      <c r="J132" s="1">
        <v>34420</v>
      </c>
      <c r="K132" s="1">
        <v>33920</v>
      </c>
      <c r="L132" s="1">
        <v>100</v>
      </c>
      <c r="M132" s="1">
        <v>3407800</v>
      </c>
      <c r="N132" s="1">
        <v>-19967</v>
      </c>
    </row>
    <row r="133" spans="1:14" ht="21" x14ac:dyDescent="0.25">
      <c r="A133" s="5">
        <v>5</v>
      </c>
      <c r="B133" s="1" t="s">
        <v>185</v>
      </c>
      <c r="C133" s="1" t="s">
        <v>186</v>
      </c>
      <c r="D133" s="1" t="s">
        <v>187</v>
      </c>
      <c r="E133" s="1">
        <v>28453810</v>
      </c>
      <c r="F133" s="1">
        <v>6937990</v>
      </c>
      <c r="G133" s="9">
        <v>4455870</v>
      </c>
      <c r="H133" s="1">
        <v>64.22</v>
      </c>
      <c r="I133" s="1" t="s">
        <v>188</v>
      </c>
      <c r="J133" s="1">
        <v>693799</v>
      </c>
      <c r="K133" s="1">
        <v>445587</v>
      </c>
      <c r="L133" s="1">
        <v>10</v>
      </c>
      <c r="M133" s="1">
        <v>25843926</v>
      </c>
      <c r="N133" s="1">
        <v>40479</v>
      </c>
    </row>
    <row r="134" spans="1:14" ht="21" x14ac:dyDescent="0.25">
      <c r="A134" s="5">
        <v>6</v>
      </c>
      <c r="B134" s="1" t="s">
        <v>189</v>
      </c>
      <c r="C134" s="1" t="s">
        <v>190</v>
      </c>
      <c r="D134" s="1" t="s">
        <v>191</v>
      </c>
      <c r="E134" s="1">
        <v>297300321</v>
      </c>
      <c r="F134" s="1">
        <v>37450040</v>
      </c>
      <c r="G134" s="9">
        <v>1483080</v>
      </c>
      <c r="H134" s="1">
        <v>3.96</v>
      </c>
      <c r="I134" s="1" t="s">
        <v>192</v>
      </c>
      <c r="J134" s="1">
        <v>1779826</v>
      </c>
      <c r="K134" s="1">
        <v>24154</v>
      </c>
      <c r="L134" s="1">
        <v>20</v>
      </c>
      <c r="M134" s="1">
        <v>0</v>
      </c>
      <c r="N134" s="1">
        <v>37770442</v>
      </c>
    </row>
    <row r="135" spans="1:14" ht="21" x14ac:dyDescent="0.25">
      <c r="A135" s="5">
        <v>7</v>
      </c>
      <c r="B135" s="1" t="s">
        <v>28</v>
      </c>
      <c r="C135" s="1" t="s">
        <v>29</v>
      </c>
      <c r="D135" s="1" t="s">
        <v>30</v>
      </c>
      <c r="E135" s="1">
        <v>-13438635</v>
      </c>
      <c r="F135" s="1">
        <v>115925238</v>
      </c>
      <c r="G135" s="9">
        <v>743966</v>
      </c>
      <c r="H135" s="1">
        <v>0.64</v>
      </c>
      <c r="I135" s="1" t="s">
        <v>31</v>
      </c>
      <c r="J135" s="1">
        <v>3997422</v>
      </c>
      <c r="K135" s="1">
        <v>25654</v>
      </c>
      <c r="L135" s="1">
        <v>29</v>
      </c>
      <c r="M135" s="1">
        <v>0</v>
      </c>
      <c r="N135" s="1">
        <v>-131963</v>
      </c>
    </row>
    <row r="136" spans="1:14" ht="21" x14ac:dyDescent="0.25">
      <c r="A136" s="5">
        <v>8</v>
      </c>
      <c r="B136" s="1" t="s">
        <v>193</v>
      </c>
      <c r="C136" s="1" t="s">
        <v>194</v>
      </c>
      <c r="D136" s="1" t="s">
        <v>195</v>
      </c>
      <c r="E136" s="1">
        <v>8711066</v>
      </c>
      <c r="F136" s="1">
        <v>5190890</v>
      </c>
      <c r="G136" s="9">
        <v>3275010</v>
      </c>
      <c r="H136" s="1">
        <v>63.09</v>
      </c>
      <c r="I136" s="1" t="s">
        <v>196</v>
      </c>
      <c r="J136" s="1">
        <v>519089</v>
      </c>
      <c r="K136" s="1">
        <v>327501</v>
      </c>
      <c r="L136" s="1">
        <v>10</v>
      </c>
      <c r="M136" s="1">
        <v>5648100</v>
      </c>
      <c r="N136" s="1">
        <v>-3818975</v>
      </c>
    </row>
    <row r="137" spans="1:14" ht="21" x14ac:dyDescent="0.25">
      <c r="A137" s="5">
        <v>9</v>
      </c>
      <c r="B137" s="1" t="s">
        <v>197</v>
      </c>
      <c r="C137" s="1" t="s">
        <v>198</v>
      </c>
      <c r="D137" s="1" t="s">
        <v>199</v>
      </c>
      <c r="E137" s="1">
        <v>0</v>
      </c>
      <c r="F137" s="1">
        <v>703070</v>
      </c>
      <c r="G137" s="9">
        <v>583320</v>
      </c>
      <c r="H137" s="1">
        <v>82.97</v>
      </c>
      <c r="I137" s="1" t="s">
        <v>200</v>
      </c>
      <c r="J137" s="1">
        <v>70307</v>
      </c>
      <c r="K137" s="1">
        <v>58332</v>
      </c>
      <c r="L137" s="1">
        <v>10</v>
      </c>
      <c r="M137" s="1">
        <v>0</v>
      </c>
      <c r="N137" s="1">
        <v>0</v>
      </c>
    </row>
    <row r="138" spans="1:14" ht="31.5" x14ac:dyDescent="0.25">
      <c r="A138" s="5">
        <v>10</v>
      </c>
      <c r="B138" s="1" t="s">
        <v>201</v>
      </c>
      <c r="C138" s="1" t="s">
        <v>202</v>
      </c>
      <c r="D138" s="1" t="s">
        <v>203</v>
      </c>
      <c r="E138" s="1">
        <v>0</v>
      </c>
      <c r="F138" s="1">
        <v>2846816</v>
      </c>
      <c r="G138" s="9">
        <v>1658132</v>
      </c>
      <c r="H138" s="1">
        <v>58.24</v>
      </c>
      <c r="I138" s="1" t="s">
        <v>204</v>
      </c>
      <c r="J138" s="1">
        <v>406688</v>
      </c>
      <c r="K138" s="1">
        <v>236876</v>
      </c>
      <c r="L138" s="1">
        <v>7</v>
      </c>
      <c r="M138" s="1">
        <v>0</v>
      </c>
      <c r="N138" s="1">
        <v>0</v>
      </c>
    </row>
    <row r="139" spans="1:14" ht="21" x14ac:dyDescent="0.25">
      <c r="A139" s="5">
        <v>11</v>
      </c>
      <c r="B139" s="1" t="s">
        <v>205</v>
      </c>
      <c r="C139" s="1" t="s">
        <v>206</v>
      </c>
      <c r="D139" s="1" t="s">
        <v>207</v>
      </c>
      <c r="E139" s="1">
        <v>34639</v>
      </c>
      <c r="F139" s="1">
        <v>14200</v>
      </c>
      <c r="G139" s="9">
        <v>7240</v>
      </c>
      <c r="H139" s="1">
        <v>50.98</v>
      </c>
      <c r="I139" s="1" t="s">
        <v>208</v>
      </c>
      <c r="J139" s="1">
        <v>1420</v>
      </c>
      <c r="K139" s="1">
        <v>724</v>
      </c>
      <c r="L139" s="1">
        <v>10</v>
      </c>
      <c r="M139" s="1">
        <v>0</v>
      </c>
      <c r="N139" s="1">
        <v>170673</v>
      </c>
    </row>
    <row r="140" spans="1:14" ht="21" x14ac:dyDescent="0.25">
      <c r="A140" s="5">
        <v>12</v>
      </c>
      <c r="B140" s="1" t="s">
        <v>209</v>
      </c>
      <c r="C140" s="1" t="s">
        <v>210</v>
      </c>
      <c r="D140" s="1" t="s">
        <v>211</v>
      </c>
      <c r="E140" s="1">
        <v>9131097</v>
      </c>
      <c r="F140" s="1">
        <v>30029840</v>
      </c>
      <c r="G140" s="9">
        <v>29014090</v>
      </c>
      <c r="H140" s="1">
        <v>96.62</v>
      </c>
      <c r="I140" s="1" t="s">
        <v>212</v>
      </c>
      <c r="J140" s="1">
        <v>3002984</v>
      </c>
      <c r="K140" s="1">
        <v>2901409</v>
      </c>
      <c r="L140" s="1">
        <v>10</v>
      </c>
      <c r="M140" s="1">
        <v>0</v>
      </c>
      <c r="N140" s="1">
        <v>-2843748</v>
      </c>
    </row>
    <row r="141" spans="1:14" ht="21" x14ac:dyDescent="0.25">
      <c r="A141" s="5">
        <v>13</v>
      </c>
      <c r="B141" s="1" t="s">
        <v>213</v>
      </c>
      <c r="C141" s="1" t="s">
        <v>214</v>
      </c>
      <c r="D141" s="1" t="s">
        <v>215</v>
      </c>
      <c r="E141" s="1">
        <v>110237787</v>
      </c>
      <c r="F141" s="1">
        <v>8655600</v>
      </c>
      <c r="G141" s="9">
        <v>3459060</v>
      </c>
      <c r="H141" s="1">
        <v>39.96</v>
      </c>
      <c r="I141" s="1" t="s">
        <v>216</v>
      </c>
      <c r="J141" s="1">
        <v>865560</v>
      </c>
      <c r="K141" s="1">
        <v>345906</v>
      </c>
      <c r="L141" s="1">
        <v>10</v>
      </c>
      <c r="M141" s="1">
        <v>0</v>
      </c>
      <c r="N141" s="1">
        <v>2547334</v>
      </c>
    </row>
    <row r="142" spans="1:14" ht="21" x14ac:dyDescent="0.25">
      <c r="A142" s="5">
        <v>14</v>
      </c>
      <c r="B142" s="1" t="s">
        <v>217</v>
      </c>
      <c r="C142" s="1" t="s">
        <v>218</v>
      </c>
      <c r="D142" s="1" t="s">
        <v>219</v>
      </c>
      <c r="E142" s="1">
        <v>0</v>
      </c>
      <c r="F142" s="1">
        <v>32449900</v>
      </c>
      <c r="G142" s="9">
        <v>23015900</v>
      </c>
      <c r="H142" s="1">
        <v>70.930000000000007</v>
      </c>
      <c r="I142" s="1" t="s">
        <v>220</v>
      </c>
      <c r="J142" s="1">
        <v>648998</v>
      </c>
      <c r="K142" s="1">
        <v>460318</v>
      </c>
      <c r="L142" s="1">
        <v>50</v>
      </c>
      <c r="M142" s="1">
        <v>0</v>
      </c>
      <c r="N142" s="1">
        <v>0</v>
      </c>
    </row>
    <row r="143" spans="1:14" x14ac:dyDescent="0.25">
      <c r="A143" s="3"/>
      <c r="B143" s="3" t="s">
        <v>12</v>
      </c>
      <c r="C143" s="3"/>
      <c r="D143" s="3"/>
      <c r="E143" s="3">
        <f>SUMIFS(E129:E142,E129:E142,"&gt;0",A129:A142,"&gt;0")</f>
        <v>950319950</v>
      </c>
      <c r="F143" s="3">
        <f>SUMIFS(F129:F142,F129:F142,"&gt;0",A129:A142,"&gt;0")</f>
        <v>856260784</v>
      </c>
      <c r="G143" s="3">
        <f>SUMIFS(G129:G142,G129:G142,"&gt;0",A129:A142,"&gt;0")</f>
        <v>683208368</v>
      </c>
      <c r="H143" s="3"/>
      <c r="I143" s="3"/>
      <c r="J143" s="3">
        <f>SUMIFS(J129:J142,J129:J142,"&gt;0",A129:A142,"&gt;0")</f>
        <v>18142665</v>
      </c>
      <c r="K143" s="3">
        <f>SUMIFS(K129:K142,K129:K142,"&gt;0",A129:A142,"&gt;0")</f>
        <v>10980533</v>
      </c>
      <c r="L143" s="3"/>
      <c r="M143" s="3">
        <f>SUMIFS(M129:M142,M129:M142,"&gt;0",A129:A142,"&gt;0")</f>
        <v>1716985792</v>
      </c>
      <c r="N143" s="3">
        <f>SUMIFS(N129:N142,N129:N142,"&gt;0",A129:A142,"&gt;0")</f>
        <v>63214376</v>
      </c>
    </row>
    <row r="145" spans="1:14" x14ac:dyDescent="0.25">
      <c r="A145" s="2"/>
      <c r="B145" s="7" t="s">
        <v>221</v>
      </c>
      <c r="C145" s="7"/>
      <c r="D145" s="7"/>
      <c r="E145" s="7"/>
      <c r="F145" s="2"/>
      <c r="G145" s="2"/>
      <c r="H145" s="2"/>
      <c r="I145" s="2"/>
      <c r="J145" s="2"/>
      <c r="K145" s="2"/>
      <c r="L145" s="2"/>
      <c r="M145" s="2"/>
      <c r="N145" s="2"/>
    </row>
    <row r="146" spans="1:14" ht="21" x14ac:dyDescent="0.25">
      <c r="A146" s="5">
        <v>1</v>
      </c>
      <c r="B146" s="1" t="s">
        <v>222</v>
      </c>
      <c r="C146" s="1" t="s">
        <v>223</v>
      </c>
      <c r="D146" s="1" t="s">
        <v>224</v>
      </c>
      <c r="E146" s="1">
        <v>523310</v>
      </c>
      <c r="F146" s="1">
        <v>115581</v>
      </c>
      <c r="G146" s="9">
        <v>95886</v>
      </c>
      <c r="H146" s="1">
        <v>82.96</v>
      </c>
      <c r="I146" s="1"/>
      <c r="J146" s="1">
        <v>0</v>
      </c>
      <c r="K146" s="1">
        <v>0</v>
      </c>
      <c r="L146" s="1">
        <v>0</v>
      </c>
      <c r="M146" s="1">
        <v>0</v>
      </c>
      <c r="N146" s="1">
        <v>-16259</v>
      </c>
    </row>
    <row r="147" spans="1:14" ht="21" x14ac:dyDescent="0.25">
      <c r="A147" s="5">
        <v>2</v>
      </c>
      <c r="B147" s="1" t="s">
        <v>225</v>
      </c>
      <c r="C147" s="1" t="s">
        <v>226</v>
      </c>
      <c r="D147" s="1" t="s">
        <v>227</v>
      </c>
      <c r="E147" s="1">
        <v>137338404</v>
      </c>
      <c r="F147" s="1">
        <v>9778669</v>
      </c>
      <c r="G147" s="9">
        <v>9778669</v>
      </c>
      <c r="H147" s="1">
        <v>100</v>
      </c>
      <c r="I147" s="1" t="s">
        <v>228</v>
      </c>
      <c r="J147" s="1">
        <v>977867</v>
      </c>
      <c r="K147" s="1">
        <v>977867</v>
      </c>
      <c r="L147" s="1">
        <v>10</v>
      </c>
      <c r="M147" s="1">
        <v>0</v>
      </c>
      <c r="N147" s="1">
        <v>37596</v>
      </c>
    </row>
    <row r="148" spans="1:14" ht="21" x14ac:dyDescent="0.25">
      <c r="A148" s="5">
        <v>3</v>
      </c>
      <c r="B148" s="1" t="s">
        <v>229</v>
      </c>
      <c r="C148" s="1" t="s">
        <v>230</v>
      </c>
      <c r="D148" s="1" t="s">
        <v>231</v>
      </c>
      <c r="E148" s="1">
        <v>1925100</v>
      </c>
      <c r="F148" s="1">
        <v>1371700</v>
      </c>
      <c r="G148" s="9">
        <v>1160572</v>
      </c>
      <c r="H148" s="1">
        <v>84.6</v>
      </c>
      <c r="I148" s="1" t="s">
        <v>232</v>
      </c>
      <c r="J148" s="1">
        <v>137171</v>
      </c>
      <c r="K148" s="1">
        <v>116057</v>
      </c>
      <c r="L148" s="1">
        <v>10</v>
      </c>
      <c r="M148" s="1">
        <v>0</v>
      </c>
      <c r="N148" s="1">
        <v>0</v>
      </c>
    </row>
    <row r="149" spans="1:14" ht="21" x14ac:dyDescent="0.25">
      <c r="A149" s="5">
        <v>4</v>
      </c>
      <c r="B149" s="1" t="s">
        <v>233</v>
      </c>
      <c r="C149" s="1" t="s">
        <v>234</v>
      </c>
      <c r="D149" s="1" t="s">
        <v>235</v>
      </c>
      <c r="E149" s="1">
        <v>0</v>
      </c>
      <c r="F149" s="1">
        <v>4057482</v>
      </c>
      <c r="G149" s="9">
        <v>3421077</v>
      </c>
      <c r="H149" s="1">
        <v>84.32</v>
      </c>
      <c r="I149" s="1" t="s">
        <v>236</v>
      </c>
      <c r="J149" s="1">
        <v>368862</v>
      </c>
      <c r="K149" s="1">
        <v>311007</v>
      </c>
      <c r="L149" s="1">
        <v>11</v>
      </c>
      <c r="M149" s="1">
        <v>0</v>
      </c>
      <c r="N149" s="1">
        <v>0</v>
      </c>
    </row>
    <row r="150" spans="1:14" ht="21" x14ac:dyDescent="0.25">
      <c r="A150" s="5">
        <v>5</v>
      </c>
      <c r="B150" s="1" t="s">
        <v>237</v>
      </c>
      <c r="C150" s="1" t="s">
        <v>238</v>
      </c>
      <c r="D150" s="1" t="s">
        <v>239</v>
      </c>
      <c r="E150" s="1">
        <v>0</v>
      </c>
      <c r="F150" s="1">
        <v>66000</v>
      </c>
      <c r="G150" s="9">
        <v>37560</v>
      </c>
      <c r="H150" s="1">
        <v>56.92</v>
      </c>
      <c r="I150" s="1" t="s">
        <v>240</v>
      </c>
      <c r="J150" s="1">
        <v>6600</v>
      </c>
      <c r="K150" s="1">
        <v>3756</v>
      </c>
      <c r="L150" s="1">
        <v>10</v>
      </c>
      <c r="M150" s="1">
        <v>0</v>
      </c>
      <c r="N150" s="1">
        <v>0</v>
      </c>
    </row>
    <row r="151" spans="1:14" ht="21" x14ac:dyDescent="0.25">
      <c r="A151" s="5">
        <v>6</v>
      </c>
      <c r="B151" s="1" t="s">
        <v>241</v>
      </c>
      <c r="C151" s="1" t="s">
        <v>242</v>
      </c>
      <c r="D151" s="1" t="s">
        <v>243</v>
      </c>
      <c r="E151" s="1">
        <v>32368331</v>
      </c>
      <c r="F151" s="1">
        <v>16449350</v>
      </c>
      <c r="G151" s="9">
        <v>16083830</v>
      </c>
      <c r="H151" s="1">
        <v>97.78</v>
      </c>
      <c r="I151" s="1" t="s">
        <v>244</v>
      </c>
      <c r="J151" s="1">
        <v>1644935</v>
      </c>
      <c r="K151" s="1">
        <v>1608383</v>
      </c>
      <c r="L151" s="1">
        <v>10</v>
      </c>
      <c r="M151" s="1">
        <v>0</v>
      </c>
      <c r="N151" s="1">
        <v>250957</v>
      </c>
    </row>
    <row r="152" spans="1:14" ht="21" x14ac:dyDescent="0.25">
      <c r="A152" s="5">
        <v>7</v>
      </c>
      <c r="B152" s="1" t="s">
        <v>245</v>
      </c>
      <c r="C152" s="1" t="s">
        <v>246</v>
      </c>
      <c r="D152" s="1" t="s">
        <v>247</v>
      </c>
      <c r="E152" s="1">
        <v>0</v>
      </c>
      <c r="F152" s="1">
        <v>1626600</v>
      </c>
      <c r="G152" s="9">
        <v>199250</v>
      </c>
      <c r="H152" s="1">
        <v>12.25</v>
      </c>
      <c r="I152" s="1" t="s">
        <v>248</v>
      </c>
      <c r="J152" s="1">
        <v>32532</v>
      </c>
      <c r="K152" s="1">
        <v>3985</v>
      </c>
      <c r="L152" s="1">
        <v>50</v>
      </c>
      <c r="M152" s="1">
        <v>0</v>
      </c>
      <c r="N152" s="1">
        <v>0</v>
      </c>
    </row>
    <row r="153" spans="1:14" ht="21" x14ac:dyDescent="0.25">
      <c r="A153" s="5">
        <v>8</v>
      </c>
      <c r="B153" s="1" t="s">
        <v>249</v>
      </c>
      <c r="C153" s="1" t="s">
        <v>250</v>
      </c>
      <c r="D153" s="1" t="s">
        <v>251</v>
      </c>
      <c r="E153" s="1">
        <v>911547</v>
      </c>
      <c r="F153" s="1">
        <v>2941350</v>
      </c>
      <c r="G153" s="9">
        <v>49650</v>
      </c>
      <c r="H153" s="1">
        <v>1.69</v>
      </c>
      <c r="I153" s="1" t="s">
        <v>252</v>
      </c>
      <c r="J153" s="1">
        <v>58827</v>
      </c>
      <c r="K153" s="1">
        <v>993</v>
      </c>
      <c r="L153" s="1">
        <v>50</v>
      </c>
      <c r="M153" s="1">
        <v>0</v>
      </c>
      <c r="N153" s="1">
        <v>0</v>
      </c>
    </row>
    <row r="154" spans="1:14" ht="21" x14ac:dyDescent="0.25">
      <c r="A154" s="5">
        <v>9</v>
      </c>
      <c r="B154" s="1" t="s">
        <v>253</v>
      </c>
      <c r="C154" s="1" t="s">
        <v>254</v>
      </c>
      <c r="D154" s="1" t="s">
        <v>255</v>
      </c>
      <c r="E154" s="1">
        <v>1642352</v>
      </c>
      <c r="F154" s="1">
        <v>245500</v>
      </c>
      <c r="G154" s="9">
        <v>140650</v>
      </c>
      <c r="H154" s="1">
        <v>57.29</v>
      </c>
      <c r="I154" s="1" t="s">
        <v>256</v>
      </c>
      <c r="J154" s="1">
        <v>4910</v>
      </c>
      <c r="K154" s="1">
        <v>2813</v>
      </c>
      <c r="L154" s="1">
        <v>50</v>
      </c>
      <c r="M154" s="1">
        <v>0</v>
      </c>
      <c r="N154" s="1">
        <v>-595555</v>
      </c>
    </row>
    <row r="155" spans="1:14" ht="21" x14ac:dyDescent="0.25">
      <c r="A155" s="5">
        <v>10</v>
      </c>
      <c r="B155" s="1" t="s">
        <v>257</v>
      </c>
      <c r="C155" s="1" t="s">
        <v>258</v>
      </c>
      <c r="D155" s="1" t="s">
        <v>259</v>
      </c>
      <c r="E155" s="1">
        <v>2727125</v>
      </c>
      <c r="F155" s="1">
        <v>1250316</v>
      </c>
      <c r="G155" s="9">
        <v>1053370</v>
      </c>
      <c r="H155" s="1">
        <v>84.26</v>
      </c>
      <c r="I155" s="1" t="s">
        <v>260</v>
      </c>
      <c r="J155" s="1">
        <v>125031</v>
      </c>
      <c r="K155" s="1">
        <v>105337</v>
      </c>
      <c r="L155" s="1">
        <v>10</v>
      </c>
      <c r="M155" s="1">
        <v>0</v>
      </c>
      <c r="N155" s="1">
        <v>-41730</v>
      </c>
    </row>
    <row r="156" spans="1:14" ht="21" x14ac:dyDescent="0.25">
      <c r="A156" s="5">
        <v>11</v>
      </c>
      <c r="B156" s="1" t="s">
        <v>261</v>
      </c>
      <c r="C156" s="1" t="s">
        <v>262</v>
      </c>
      <c r="D156" s="1" t="s">
        <v>263</v>
      </c>
      <c r="E156" s="1">
        <v>9712</v>
      </c>
      <c r="F156" s="1">
        <v>352</v>
      </c>
      <c r="G156" s="9">
        <v>250</v>
      </c>
      <c r="H156" s="1">
        <v>71</v>
      </c>
      <c r="I156" s="1"/>
      <c r="J156" s="1">
        <v>0</v>
      </c>
      <c r="K156" s="1">
        <v>0</v>
      </c>
      <c r="L156" s="1">
        <v>0</v>
      </c>
      <c r="M156" s="1">
        <v>0</v>
      </c>
      <c r="N156" s="1">
        <v>0</v>
      </c>
    </row>
    <row r="157" spans="1:14" x14ac:dyDescent="0.25">
      <c r="A157" s="3"/>
      <c r="B157" s="3" t="s">
        <v>12</v>
      </c>
      <c r="C157" s="3"/>
      <c r="D157" s="3"/>
      <c r="E157" s="3">
        <f>SUMIFS(E146:E156,E146:E156,"&gt;0",A146:A156,"&gt;0")</f>
        <v>177445881</v>
      </c>
      <c r="F157" s="3">
        <f>SUMIFS(F146:F156,F146:F156,"&gt;0",A146:A156,"&gt;0")</f>
        <v>37902900</v>
      </c>
      <c r="G157" s="3">
        <f>SUMIFS(G146:G156,G146:G156,"&gt;0",A146:A156,"&gt;0")</f>
        <v>32020764</v>
      </c>
      <c r="H157" s="3"/>
      <c r="I157" s="3"/>
      <c r="J157" s="3">
        <f>SUMIFS(J146:J156,J146:J156,"&gt;0",A146:A156,"&gt;0")</f>
        <v>3356735</v>
      </c>
      <c r="K157" s="3">
        <f>SUMIFS(K146:K156,K146:K156,"&gt;0",A146:A156,"&gt;0")</f>
        <v>3130198</v>
      </c>
      <c r="L157" s="3"/>
      <c r="M157" s="3">
        <f>SUMIFS(M146:M156,M146:M156,"&gt;0",A146:A156,"&gt;0")</f>
        <v>0</v>
      </c>
      <c r="N157" s="3">
        <f>SUMIFS(N146:N156,N146:N156,"&gt;0",A146:A156,"&gt;0")</f>
        <v>288553</v>
      </c>
    </row>
    <row r="160" spans="1:14" x14ac:dyDescent="0.25">
      <c r="A160" s="3">
        <f>COUNTIF(A8:A159,"&gt;0")</f>
        <v>53</v>
      </c>
      <c r="B160" s="3" t="s">
        <v>264</v>
      </c>
      <c r="C160" s="3"/>
      <c r="D160" s="3"/>
      <c r="E160" s="3">
        <f>SUMIF(B8:B159,"=Total",E8:E159)</f>
        <v>2017109761</v>
      </c>
      <c r="F160" s="3">
        <f>SUMIF(B8:B159,"=Total",F8:F159)</f>
        <v>3999212636</v>
      </c>
      <c r="G160" s="3">
        <f>SUMIF(B8:B159,"=Total",G8:G159)</f>
        <v>909659908</v>
      </c>
      <c r="H160" s="3"/>
      <c r="I160" s="3"/>
      <c r="J160" s="3">
        <f>SUMIF(B8:B159,"=Total",J8:J159)</f>
        <v>100133507</v>
      </c>
      <c r="K160" s="3">
        <f>SUMIF(B8:B159,"=Total",K8:K159)</f>
        <v>54187710</v>
      </c>
      <c r="L160" s="3"/>
      <c r="M160" s="3">
        <f>SUMIF(B8:B159,"=Total",M8:M159)</f>
        <v>1937645643</v>
      </c>
      <c r="N160" s="3">
        <f>SUMIF(B8:B159,"=Total",N8:N159)</f>
        <v>245194924</v>
      </c>
    </row>
  </sheetData>
  <mergeCells count="34">
    <mergeCell ref="G119:K119"/>
    <mergeCell ref="B107:E107"/>
    <mergeCell ref="B119:E119"/>
    <mergeCell ref="B124:E124"/>
    <mergeCell ref="B128:E128"/>
    <mergeCell ref="B145:E145"/>
    <mergeCell ref="B59:E59"/>
    <mergeCell ref="B68:E68"/>
    <mergeCell ref="B72:E72"/>
    <mergeCell ref="B76:E76"/>
    <mergeCell ref="B103:E103"/>
    <mergeCell ref="B35:E35"/>
    <mergeCell ref="B40:E40"/>
    <mergeCell ref="B45:E45"/>
    <mergeCell ref="B50:E50"/>
    <mergeCell ref="B54:E54"/>
    <mergeCell ref="B8:E8"/>
    <mergeCell ref="B13:E13"/>
    <mergeCell ref="B19:E19"/>
    <mergeCell ref="B27:E27"/>
    <mergeCell ref="B31:E31"/>
    <mergeCell ref="A1:N1"/>
    <mergeCell ref="A3:N3"/>
    <mergeCell ref="A5:A6"/>
    <mergeCell ref="B5:B6"/>
    <mergeCell ref="C5:C6"/>
    <mergeCell ref="D5:D6"/>
    <mergeCell ref="E5:E6"/>
    <mergeCell ref="F5:F6"/>
    <mergeCell ref="G5:H6"/>
    <mergeCell ref="I5:K6"/>
    <mergeCell ref="L5:L6"/>
    <mergeCell ref="M5:M6"/>
    <mergeCell ref="N5:N6"/>
  </mergeCells>
  <pageMargins left="0.23622047244094491" right="0.23622047244094491" top="0.23622047244094491" bottom="0.23622047244094491" header="0.23622047244094491" footer="0.23622047244094491"/>
  <pageSetup paperSize="9" orientation="landscape" r:id="rId1"/>
  <headerFooter>
    <oddFooter>&amp;R&amp;P</oddFooter>
    <evenFooter>&amp;R&amp;P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2025-06-24T13:49:18Z</dcterms:modified>
</cp:coreProperties>
</file>