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1645BF5-5DD5-457A-8CA7-2EA78A2C31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09" i="1" l="1"/>
  <c r="K109" i="1"/>
  <c r="O106" i="1"/>
  <c r="N106" i="1"/>
  <c r="M106" i="1"/>
  <c r="L106" i="1"/>
  <c r="K106" i="1"/>
  <c r="J106" i="1"/>
  <c r="A106" i="1"/>
  <c r="O97" i="1"/>
  <c r="N97" i="1"/>
  <c r="M97" i="1"/>
  <c r="L97" i="1"/>
  <c r="K97" i="1"/>
  <c r="J97" i="1"/>
  <c r="A97" i="1"/>
  <c r="O92" i="1"/>
  <c r="N92" i="1"/>
  <c r="M92" i="1"/>
  <c r="L92" i="1"/>
  <c r="K92" i="1"/>
  <c r="J92" i="1"/>
  <c r="A92" i="1"/>
  <c r="O88" i="1"/>
  <c r="N88" i="1"/>
  <c r="M88" i="1"/>
  <c r="L88" i="1"/>
  <c r="K88" i="1"/>
  <c r="J88" i="1"/>
  <c r="A88" i="1"/>
  <c r="O82" i="1"/>
  <c r="N82" i="1"/>
  <c r="M82" i="1"/>
  <c r="L82" i="1"/>
  <c r="K82" i="1"/>
  <c r="J82" i="1"/>
  <c r="A82" i="1"/>
  <c r="O71" i="1"/>
  <c r="N71" i="1"/>
  <c r="M71" i="1"/>
  <c r="L71" i="1"/>
  <c r="K71" i="1"/>
  <c r="J71" i="1"/>
  <c r="A71" i="1"/>
  <c r="O67" i="1"/>
  <c r="N67" i="1"/>
  <c r="M67" i="1"/>
  <c r="L67" i="1"/>
  <c r="K67" i="1"/>
  <c r="J67" i="1"/>
  <c r="A67" i="1"/>
  <c r="O62" i="1"/>
  <c r="N62" i="1"/>
  <c r="M62" i="1"/>
  <c r="L62" i="1"/>
  <c r="K62" i="1"/>
  <c r="J62" i="1"/>
  <c r="A62" i="1"/>
  <c r="O57" i="1"/>
  <c r="N57" i="1"/>
  <c r="M57" i="1"/>
  <c r="L57" i="1"/>
  <c r="K57" i="1"/>
  <c r="J57" i="1"/>
  <c r="A57" i="1"/>
  <c r="O42" i="1"/>
  <c r="N42" i="1"/>
  <c r="M42" i="1"/>
  <c r="L42" i="1"/>
  <c r="K42" i="1"/>
  <c r="J42" i="1"/>
  <c r="A42" i="1"/>
  <c r="O38" i="1"/>
  <c r="N38" i="1"/>
  <c r="M38" i="1"/>
  <c r="L38" i="1"/>
  <c r="K38" i="1"/>
  <c r="J38" i="1"/>
  <c r="A38" i="1"/>
  <c r="O31" i="1"/>
  <c r="N31" i="1"/>
  <c r="M31" i="1"/>
  <c r="L31" i="1"/>
  <c r="K31" i="1"/>
  <c r="J31" i="1"/>
  <c r="A31" i="1"/>
  <c r="O27" i="1"/>
  <c r="N27" i="1"/>
  <c r="M27" i="1"/>
  <c r="L27" i="1"/>
  <c r="K27" i="1"/>
  <c r="J27" i="1"/>
  <c r="A27" i="1"/>
  <c r="O23" i="1"/>
  <c r="N23" i="1"/>
  <c r="M23" i="1"/>
  <c r="L23" i="1"/>
  <c r="K23" i="1"/>
  <c r="J23" i="1"/>
  <c r="A23" i="1"/>
  <c r="O19" i="1"/>
  <c r="N19" i="1"/>
  <c r="M19" i="1"/>
  <c r="L19" i="1"/>
  <c r="K19" i="1"/>
  <c r="J19" i="1"/>
  <c r="A19" i="1"/>
  <c r="O15" i="1"/>
  <c r="N15" i="1"/>
  <c r="N109" i="1" s="1"/>
  <c r="M15" i="1"/>
  <c r="L15" i="1"/>
  <c r="K15" i="1"/>
  <c r="J15" i="1"/>
  <c r="A15" i="1"/>
  <c r="O10" i="1"/>
  <c r="O109" i="1" s="1"/>
  <c r="N10" i="1"/>
  <c r="M10" i="1"/>
  <c r="L10" i="1"/>
  <c r="L109" i="1" s="1"/>
  <c r="K10" i="1"/>
  <c r="J10" i="1"/>
  <c r="J109" i="1" s="1"/>
  <c r="A10" i="1"/>
  <c r="A109" i="1" s="1"/>
</calcChain>
</file>

<file path=xl/sharedStrings.xml><?xml version="1.0" encoding="utf-8"?>
<sst xmlns="http://schemas.openxmlformats.org/spreadsheetml/2006/main" count="443" uniqueCount="246">
  <si>
    <t>Anexa nr.6
la Regulamentul resursei informaţionale
formate de Sistemul informaţional
„Registrul patrimoniului public şi
administrarea proprietăţii de stat”</t>
  </si>
  <si>
    <t>Raport privind valoarea bunurilor proprietate publică în baza cărora s-au instituit parteneriate public-private conform Registrului Patrimoniul Public la situaţia din 01.01.2025</t>
  </si>
  <si>
    <t>Nr. d/o</t>
  </si>
  <si>
    <t>Denumirea obiectului contractului de parteneriat publicprivat/ Adresa</t>
  </si>
  <si>
    <t>Nr. de înregistrare a obiectului contractului</t>
  </si>
  <si>
    <t>Denumirea partenerului privat/ Adresa/ IDNO</t>
  </si>
  <si>
    <t>Numărul şi data contractului de parteneriat publicprivat</t>
  </si>
  <si>
    <t>Forma contractuală de realizare a par teneriatului pu blicprivat</t>
  </si>
  <si>
    <t>Termenul de realizare a contractului</t>
  </si>
  <si>
    <t>Termenul de efectuare a investiţiilor</t>
  </si>
  <si>
    <t>Denumirea întreprinderii create/ IDNO</t>
  </si>
  <si>
    <t>Capitalul social al întreprinderii create (lei)</t>
  </si>
  <si>
    <t>Costul de intrare al bunului (lei)</t>
  </si>
  <si>
    <t>Valoarea de bilant a bunului (lei)</t>
  </si>
  <si>
    <t>Volumul investiţiilor stabilit pentru realizarea contractului, (lei)</t>
  </si>
  <si>
    <t>Volumul investiţiilor efectuate de partenerul privat în anul de gestiune (lei)</t>
  </si>
  <si>
    <t>Valoarea redevenţei (lei)</t>
  </si>
  <si>
    <t>Obligaţii de mediu</t>
  </si>
  <si>
    <t>Informaţii ce ţin de realizarea contractului de parteneriat publicprivat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</si>
  <si>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</si>
  <si>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</si>
  <si>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</si>
  <si>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</si>
  <si>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</si>
  <si>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</si>
  <si>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</si>
  <si>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</si>
  <si>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</si>
  <si>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</si>
  <si>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</si>
  <si>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</si>
  <si>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</si>
  <si>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</si>
  <si>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</si>
  <si>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</si>
  <si>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</si>
  <si>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Agentia Proprietătii Publice</t>
  </si>
  <si>
    <t>PPP "Dezvoltarea activitatii Loteriei Nationale din sectorul loturilor si pariurilor la competitii sportive / mun.Chisinau</t>
  </si>
  <si>
    <t>0</t>
  </si>
  <si>
    <t>"NGM SPC" Limited Emiratele Arabe Unite /  / 111122223333</t>
  </si>
  <si>
    <t>01 din 23.04.2018</t>
  </si>
  <si>
    <t>Societate civila</t>
  </si>
  <si>
    <t>15 ani</t>
  </si>
  <si>
    <t>"NGM SPC" Limited Emiratele Arabe Unite / 111122223333</t>
  </si>
  <si>
    <t>Valoarea devidentelor 176 556 500 lei</t>
  </si>
  <si>
    <t>PPP "Dezvoltarea activitatilor Loteriei Nationale a Moldovei din sectorul automatelor de joc cu cistiguri banesti / mun.Chisinau</t>
  </si>
  <si>
    <t>"Novo Gaming M Technologies Gmbii" / nr.de inregistrare FN 483004a/Austria / 111122223333</t>
  </si>
  <si>
    <t>02 din 23.04.2018</t>
  </si>
  <si>
    <t>"Novo Gaming M Technologies Gmbii" / 111122223333</t>
  </si>
  <si>
    <t>Conform legislatiei</t>
  </si>
  <si>
    <t>Valoarea devidentelor 14 637 524 lei</t>
  </si>
  <si>
    <t>Total</t>
  </si>
  <si>
    <t>Consiliul raional Calarasi</t>
  </si>
  <si>
    <t>PPP "Dezvoltarea infrastructurii termoenergetice pe baza de biomasa in raionul Calarasi / or.Calarasi</t>
  </si>
  <si>
    <t>SRL "VIGI" / or.Calarasi, str.Alexandru cel Bun,2a / 1003609009921</t>
  </si>
  <si>
    <t>05 din 15.05.2017</t>
  </si>
  <si>
    <t>Concesiune</t>
  </si>
  <si>
    <t>4 luni</t>
  </si>
  <si>
    <t>12 ani</t>
  </si>
  <si>
    <t>SRL "VIGI" / 1003609009921</t>
  </si>
  <si>
    <t>PPP "Serviciile de reciclare a deseurilor de masa plastica in raionul Calarasi / or.Calarasi, str.Biruintei,1/1</t>
  </si>
  <si>
    <t>SRL "Maria Scurtu" / or.Calarasi, str.M.Dosoftei, 65 / 1033609005509</t>
  </si>
  <si>
    <t>19 din 28.12.2017</t>
  </si>
  <si>
    <t>10 ani</t>
  </si>
  <si>
    <t>SRL "Maria Scurtu" / 1033609005509</t>
  </si>
  <si>
    <t>Consiliul raional Leova</t>
  </si>
  <si>
    <t>Dezvoltarea infrastructurii termoenergetice pe biomasa in raionul Leova / rl.Leova</t>
  </si>
  <si>
    <t>"GREEN FARM" SRL / mun. Chisinau, str.Tighina, 49/3 / 111122223333</t>
  </si>
  <si>
    <t>01 din 28.05.2014</t>
  </si>
  <si>
    <t>Prestari servicii</t>
  </si>
  <si>
    <t>11 ani</t>
  </si>
  <si>
    <t>"GREEN FARM" SRL / 111122223333</t>
  </si>
  <si>
    <t>Consiliul raional Orhei</t>
  </si>
  <si>
    <t>Centrul de Tomografie Computerizata in cadrul IMSP "Spitalul raional Orhei" / or.Orhei</t>
  </si>
  <si>
    <t>SRL Euroclinic / mun.Chisinau, str.Bucuresti,96, ap.31 / 1010600034890</t>
  </si>
  <si>
    <t>01 din 09.02.2011</t>
  </si>
  <si>
    <t>25 ani</t>
  </si>
  <si>
    <t>SRL Euroclinic / 1010600034890</t>
  </si>
  <si>
    <t>Consiliul raional Telenesti</t>
  </si>
  <si>
    <t>PPP "Servicii de producere a combustibilului pe baza de biomasa " in raionul  Telenesti / or. Telenesti</t>
  </si>
  <si>
    <t>SC "Alvisedo_Impex" SRL / rl.Telenesti, str.D.Cantemir,140 / 1003606008749</t>
  </si>
  <si>
    <t>39 din 11.12.2013</t>
  </si>
  <si>
    <t>20 ani</t>
  </si>
  <si>
    <t>SRL "Iulia" / 1003606150796</t>
  </si>
  <si>
    <t>Ministerul Mediului</t>
  </si>
  <si>
    <t xml:space="preserve">Concesionarea lucrarilor de exploatare geologica  a hidrocarburilor  pe teritoriul Republicii Moldova, cu ulterioara lor exploatare / </t>
  </si>
  <si>
    <t>Frontiera Resources International LLC / 3040 Post Oak Boulevard Suite 1100, Texas USA / 952407892266</t>
  </si>
  <si>
    <t>245 din 01.02.2017</t>
  </si>
  <si>
    <t>5 ani</t>
  </si>
  <si>
    <t>Frontiera Resources International LLC / 952407892266</t>
  </si>
  <si>
    <t>Ministerul Sanatatii</t>
  </si>
  <si>
    <t>PPP "Prestarea serviciilor de radiologie si diagnostic imagistic in cadrul IMSP Spitalul Clinic Republican ''Timofei Mosneaga'' din Chisinau / mun.Chisinau</t>
  </si>
  <si>
    <t>SRL Euromed Diagnostic / mun.Chisinau, str.Mircea cel Batrin,16 / 1011600040166</t>
  </si>
  <si>
    <t>01 din 24.11.2011</t>
  </si>
  <si>
    <t>SRL Euromed Diagnostic / 1011600040166</t>
  </si>
  <si>
    <t>Concesiunea serviciului de laborator al IMSP Spitalul Clinic din Balti / mun.Balti, str.Decebal, 101</t>
  </si>
  <si>
    <t>S.C."IMUNOTEHNOMED" / mun.Chisinau, str.Gh.Asachi, 42 / 1002600012565</t>
  </si>
  <si>
    <t>06 din 30.04.2014</t>
  </si>
  <si>
    <t>S.C."IMUNOTEHNOMED" / 1002600012565</t>
  </si>
  <si>
    <t>PPP Servicii de dializa "Centrul de Dializa"  / Spitalul Clinic Republican din Chisinău / mun.Chisinau</t>
  </si>
  <si>
    <t>"Consortiul BB-HAMODIALYSE HANDEL SGESELL SHAFT MBH" Germani / Germania / 111122223333</t>
  </si>
  <si>
    <t>f/n din 17.04.2014</t>
  </si>
  <si>
    <t>SC "BB-Dializa" SRL / 1014600014302</t>
  </si>
  <si>
    <t>PPP "Servicii de dializa" - IMSP Institutul de Medicina Urgenta din Chisinau / mun.Chisinau</t>
  </si>
  <si>
    <t>SC "BB-Dializa" SRL / mun.Chisinau, str.Vlaicu Pircalab, 77 / 1014600014302</t>
  </si>
  <si>
    <t xml:space="preserve"> din 17.04.2014</t>
  </si>
  <si>
    <t>1 an</t>
  </si>
  <si>
    <t>Indeplinite conform contractului</t>
  </si>
  <si>
    <t>Primaria Anenii  Noi</t>
  </si>
  <si>
    <t>Cabinet ultrasonografic de inalta performanta din Anenii Noi, IMSP Centrul Medicilor de Familie / or.Anenii Noi</t>
  </si>
  <si>
    <t>SRL Lenmed / or.Anenii Noi, str.Livezilor,34 / 1007600061432</t>
  </si>
  <si>
    <t>73 din 28.12.2012</t>
  </si>
  <si>
    <t>Locatiune/arenda</t>
  </si>
  <si>
    <t>SRL Lenmed / 1007600061432</t>
  </si>
  <si>
    <t>Primaria Criuleni</t>
  </si>
  <si>
    <t>Serviciul public de salubrizare pe raza comunei Raculesti, rl.Criuleni / rl.Criuleni s.Raculesti</t>
  </si>
  <si>
    <t>SRL Ecoplai / or.Criuleni, str.Viilor,23 / 1011600000829</t>
  </si>
  <si>
    <t>01 din 05.04.2012</t>
  </si>
  <si>
    <t>49 ani</t>
  </si>
  <si>
    <t>SRL Ecoplai / 1011600000829</t>
  </si>
  <si>
    <t>Serviciul public de salubrizare pe raza comunei Riscova / rl.Criuleni, s.Riscova</t>
  </si>
  <si>
    <t>09 din 21.05.2012</t>
  </si>
  <si>
    <t>Serviciul public de salubrizare pe raza comunei Isnovat / rl.Criuleni, s.Isnovat</t>
  </si>
  <si>
    <t>08 din 21.05.2013</t>
  </si>
  <si>
    <t>Serviciul public de salubrizare pe raza comunei Miclesti / rl.Criuleni, s.Miclesti</t>
  </si>
  <si>
    <t>12 din 28.05.2012</t>
  </si>
  <si>
    <t>Serviciul public de salubrizare pe raza comunei Hirtopul Mare / rl.Criuleni, s.Hirtopul Mare</t>
  </si>
  <si>
    <t>14 din 28.05.2012</t>
  </si>
  <si>
    <t>Serviciul public de salubrizare pe raza comunei Jevreni / rl.Criuleni, s.Jevreni</t>
  </si>
  <si>
    <t>01 din 13.06.2012</t>
  </si>
  <si>
    <t>Serviciul public de salubrizare pe raza comunei Zaicana / rl.Criuleni, s.Zaicana</t>
  </si>
  <si>
    <t>01 din 25.06.2012</t>
  </si>
  <si>
    <t>Serviciul public de salubrizare pe raza comunei Cimiseni / rl.Criuleni, s.Cimiseni</t>
  </si>
  <si>
    <t>Serviciul public de salubrizare pe raza comunei Pascani / rl.Criuleni, s.Pascani</t>
  </si>
  <si>
    <t>Serviciul public de salubrizare pe raza comunei Onitcani / rl.Criuleni, s.Onitcani</t>
  </si>
  <si>
    <t>01 din 13.09.2012</t>
  </si>
  <si>
    <t>Serviciul public de salubrizare pe raza comunei Balabanesti / rl.Criuleni, s.Balabanesti</t>
  </si>
  <si>
    <t>01 din 07.02.2012</t>
  </si>
  <si>
    <t>Seviciul public de salubrizare pe raza comunei Corjova / rl.Criuleni, s.Corjova</t>
  </si>
  <si>
    <t>01 din 27.06.2012</t>
  </si>
  <si>
    <t>Primaria Donduseni</t>
  </si>
  <si>
    <t>Serviciul public de salubrizare pe raza localitatii Donduseni / or.Donduseni</t>
  </si>
  <si>
    <t>SRL VIXENOL / or.Edinet, str.Stefan Voda, 20 / 1011604000458</t>
  </si>
  <si>
    <t>01 din 05.12.2011</t>
  </si>
  <si>
    <t>SRL VIXENOL / 1011604000458</t>
  </si>
  <si>
    <t>Nu au fost desfasurate careva lucrari conform contractulu</t>
  </si>
  <si>
    <t>Serviciul public de salubrizare din Climauti - Teren pentru constructii / rl.Donduseni, s.Climauti</t>
  </si>
  <si>
    <t>3414109191</t>
  </si>
  <si>
    <t>01 din 23.11.2011</t>
  </si>
  <si>
    <t>Primaria Edinet</t>
  </si>
  <si>
    <t>Serviciul de salubrizare de pe raza localitatii Edinet / or.Edinet</t>
  </si>
  <si>
    <t>SRL Eco-Garant / or.Edinet, str.Gh.Asachi,15 / 1010604000624</t>
  </si>
  <si>
    <t>02 din 25.02.2011</t>
  </si>
  <si>
    <t>SRL Eco-Garant / 1010604000624</t>
  </si>
  <si>
    <t>Serviciul de salubrizare pe raza localitatii Cupcini, rl.Edinet / rl.Edinet, s.Cupcini</t>
  </si>
  <si>
    <t>02 din 18.04.2011</t>
  </si>
  <si>
    <t>Primaria Ialoveni</t>
  </si>
  <si>
    <t>Constructia complexului locativ cu menire sociala pentru specialisti din cadrul institutiilor bugete din or. Ialoveni / or.Ialoveni</t>
  </si>
  <si>
    <t>55120510701</t>
  </si>
  <si>
    <t>MSC "Enterprises" / or. Ialoveni, s.Costesti, str.M.Eminescu,87 / 1004600043994</t>
  </si>
  <si>
    <t>01 din 25.09.2012</t>
  </si>
  <si>
    <t>MSC "Enterprises" / 1004600043994</t>
  </si>
  <si>
    <t>Contractul nu se realizeaza</t>
  </si>
  <si>
    <t>Primaria mun.Balti</t>
  </si>
  <si>
    <t>Servicii publice "Modernizarea sistemelor de evacuarea si epurarea apelor uzate in mun.Balti" / mun. Balti</t>
  </si>
  <si>
    <t>SC "Glorin Inginering" SRL / mun.Balti, str.Moscovei,17 / 1013602001433</t>
  </si>
  <si>
    <t>03 din 11.01.2013</t>
  </si>
  <si>
    <t>SC "Glorin Inginering" SRL / 1013602001433</t>
  </si>
  <si>
    <t>Contractul se realizeaza</t>
  </si>
  <si>
    <t>Prestarea serviciilor de dotare tehnica a mun.Balti cu aparatura de fixare foto/video / mun.Balti</t>
  </si>
  <si>
    <t>SRL "Avtouragan" / mun.Chisinau, str. Hristo-Botev, 11/2 of.36 / 1013600015508</t>
  </si>
  <si>
    <t>04 din 12.12.2013</t>
  </si>
  <si>
    <t>SRL "Avtouragan" / 1013600015508</t>
  </si>
  <si>
    <t>PPP "Finisarea obiectului  nefinalizat al Spitalului Clinic din mun. Balti str. Decebal, 101" / mun.Balti, str.Stefan cel Mare, 29</t>
  </si>
  <si>
    <t>SRL "ABH Invest Company" / mun.Balti, str.Moscovei, 19 / 1012602000705</t>
  </si>
  <si>
    <t>05 din 30.01.2014</t>
  </si>
  <si>
    <t>SRL "ABH Invest Company" / 1012602000705</t>
  </si>
  <si>
    <t>PPP "Construirea uzinei ecologice de tratare a deseurilor menajere solide din mun.Balti" / mun.Balti</t>
  </si>
  <si>
    <t>SRL "ECORECYCLE" / mun.Chisinau, str.31 August 1989, nr.31, of.1 / 1011600050202</t>
  </si>
  <si>
    <t>07 din 23.09.2014</t>
  </si>
  <si>
    <t>SRL "ECORECYCLE" / 1011600050202</t>
  </si>
  <si>
    <t>PPP "Serviciile de dializa din Balti" / mun.Balti</t>
  </si>
  <si>
    <t>08 din 19.08.2014</t>
  </si>
  <si>
    <t>PPP " Concesionarea serviciului public de salubrizare de pe raza municipiului Balti" / mun.Balti</t>
  </si>
  <si>
    <t>SRL "Salubrity-Solutions" / mun.Chisinau, str.31 August, 32 / 1014600025724</t>
  </si>
  <si>
    <t>2/1 din 08.01.2014</t>
  </si>
  <si>
    <t>SRL "Salubrity-Solutions" / 1014600025724</t>
  </si>
  <si>
    <t>În proces de faliment din 2021</t>
  </si>
  <si>
    <t>Servicii de salubrizare si curatare a teritoriului din mun.Balti / mun.Balti</t>
  </si>
  <si>
    <t>SRL Global Prestservice / mun.Chisinau, str.Gradina Botanica, 14/3 / 1014600025713</t>
  </si>
  <si>
    <t>1/1 din 08.01.2014</t>
  </si>
  <si>
    <t>SRL Global Prestservice / 1014600025713</t>
  </si>
  <si>
    <t>În proces de faliment din 2021, contract suspendat</t>
  </si>
  <si>
    <t>PPP  sub forma de concesiune "Reconstructia complexului sportiv "Constructorul din strada Victoriei,94,A" penrtu functionarea clubului sportiv din Balti / mun.Balti, str.Victoriei,94,A</t>
  </si>
  <si>
    <t>AO "Academia de tenis de masa din Balti" / mun.Balti, str.Independentei,37 / 1013620003033</t>
  </si>
  <si>
    <t>09 din 09.01.2015</t>
  </si>
  <si>
    <t>AO "Academia de tenis de masa din Balti" / 1013620003033</t>
  </si>
  <si>
    <t>Primaria mun. Chisinau</t>
  </si>
  <si>
    <t>PPP Amenajarea, organizarea si gestionarea parcarilor si parcajelor  cu plata in mun.Chisinau / mun.Chisinau</t>
  </si>
  <si>
    <t>EME Parkleitsystem GmbH, Mariahilfee Strase,20 / 170 Wien-Australia FN 4391891 / 111122223333</t>
  </si>
  <si>
    <t>03 din 12.03.2015</t>
  </si>
  <si>
    <t>EME Parkleitsystem GmbH, Mariahilfee Strase,20 / 111122223333</t>
  </si>
  <si>
    <t>Proces de judecata pornit in 2015</t>
  </si>
  <si>
    <t>PPP "Reabilitarea si reluarea activitatii complexului scolar din mun.Chisinau, str.C.Stamati,10" / mun.Chisinau, str.C.Stamati,10</t>
  </si>
  <si>
    <t xml:space="preserve">Teren 0100417604 </t>
  </si>
  <si>
    <t>SRL "Guzun V.E" / mun.Chisinau, stradela Andrei Doga,13/6 / 1017600003914</t>
  </si>
  <si>
    <t>f/n din 05.02.2017</t>
  </si>
  <si>
    <t>50 ani</t>
  </si>
  <si>
    <t>SRL "Guzun V.E" / 1017600003914</t>
  </si>
  <si>
    <t>PPP "Reconstructia terenurilor sportive ale Liceului internat municipal cu profil sportiv"  (Teren) / mun. Chişinău, str. Alba-Iulia, 200/2</t>
  </si>
  <si>
    <t xml:space="preserve">0100509179  </t>
  </si>
  <si>
    <t>SRL "PRO SOCCER GROUP" / mun.Chisinau, str.Ioana Radu, 3 / 1016600005003</t>
  </si>
  <si>
    <t>f/n din 31.05.2018</t>
  </si>
  <si>
    <t>49</t>
  </si>
  <si>
    <t>SRL "PRO SOCCER GROUP" / 1016600005003</t>
  </si>
  <si>
    <t>Primaria or. Nisporeni</t>
  </si>
  <si>
    <t>PPP "Prestarea serviciilor de furnizare a energiei termice din biomasa prin dezvoltarea  infrastructurii termoenergetice pe biomasa din raionul Nisporeni / or.Nisporeni</t>
  </si>
  <si>
    <t>SRL "GREEN-ENERGO" / or.Ungheni, str.Nationala,17 / 1012609001310</t>
  </si>
  <si>
    <t>01 din 08.07.2017</t>
  </si>
  <si>
    <t>SRL "GREEN-ENERGO" / 1012609001310</t>
  </si>
  <si>
    <t>100000 Euro - PNUD, 350000 lei- Consiliu raional, 1000000 lei - Partenerul Privat</t>
  </si>
  <si>
    <t>Primaria or. Ungheni</t>
  </si>
  <si>
    <t>PPP "Centrul de tomografie computerizata in cadrul IMSP Spitalul raional Ungheni" / or.Ungheni</t>
  </si>
  <si>
    <t>SRL "Euroclinic" / mun.Chisinau, str.Bucuresti, 96, ap. 31 / 111122223333</t>
  </si>
  <si>
    <t>01 din 17.01.2015</t>
  </si>
  <si>
    <t>SRL "Euroclinic" / 111122223333</t>
  </si>
  <si>
    <t xml:space="preserve">PPP "Prestarea serviciilor de furnizare a energiei termice din biomasa prin dezvoltarea infrastructurii termoenergetice pe biomasa din raionul Ungheni / </t>
  </si>
  <si>
    <t>01 din 10.03.2016</t>
  </si>
  <si>
    <t>Primaria Stefan Voda</t>
  </si>
  <si>
    <t>Serviciul public de salubrizare pe raza comunei Ermoclia, rl. Stefan Voda / rl.Stefan Voda, s.Ermoclia</t>
  </si>
  <si>
    <t>SRL Ozon Terra / or.Causeni, str.Puskin,3a / 1010608001571</t>
  </si>
  <si>
    <t>1/1 din 27.02.2012</t>
  </si>
  <si>
    <t>SRL Ozon Terra / 1010608001571</t>
  </si>
  <si>
    <t>Сoncesionarul nu a demarat obligatiunile contractuale</t>
  </si>
  <si>
    <t>Serviciul public de salubrizare pe raza comunei Crocmaz, rl. Stefan Voda / rl.Stefan Voda, s.Crocmaz</t>
  </si>
  <si>
    <t>1 din 05.08.2012</t>
  </si>
  <si>
    <t>Concesionarul nu a demarat obligatiunile contractuale</t>
  </si>
  <si>
    <t>Serviciul de salubrizare s.Alava, rl.Stefan Voda / rl.Stefan Voda, s.Alava</t>
  </si>
  <si>
    <t>Serviciul de salubrizare Copceac, rl. Stefan Voda / rl.Stefan Voda, s.Copceac</t>
  </si>
  <si>
    <t>01 din 28.05.2012</t>
  </si>
  <si>
    <t>Concesionarul nu a demarat onorarea obligatiunilor contractuale</t>
  </si>
  <si>
    <t>Serviciul de salubrizare Olanesti, rl. Stefan Voda / rl.Stefan Voda, s.Olanesti</t>
  </si>
  <si>
    <t>01 din 17.05.2012</t>
  </si>
  <si>
    <t>Serviciul de salubrizare Popeasca, rl. Stefan Voda / rl.Stefan Voda, s.Popeasca</t>
  </si>
  <si>
    <t>01 din 06.05.2012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</si>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</sst>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imes New Roman"/>
      <family val="2"/>
    </font>
    <font>
      <b/>
      <sz val="10"/>
      <name val="Times New Roman"/>
      <family val="2"/>
    </font>
    <font>
      <sz val="7"/>
      <name val="Times New Roman"/>
      <family val="2"/>
    </font>
    <font>
      <b/>
      <sz val="8"/>
      <name val="Times New Roman"/>
      <family val="2"/>
    </font>
    <font>
      <b/>
      <sz val="7"/>
      <name val="Times New Roman"/>
      <family val="2"/>
    </font>
    <font>
      <b/>
      <sz val="6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EEEEEE"/>
      </patternFill>
    </fill>
  </fills>
  <borders count="2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2" borderId="0" xfId="0" applyFont="1" applyFill="1"/>
    <xf numFmtId="0" fontId="4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2" borderId="0" xfId="0" applyFont="1" applyFill="1"/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9"/>
  <sheetViews>
    <sheetView tabSelected="1" zoomScaleNormal="100" workbookViewId="0">
      <selection sqref="A1:Q1"/>
    </sheetView>
  </sheetViews>
  <sheetFormatPr defaultRowHeight="15" x14ac:dyDescent="0.25"/>
  <cols>
    <col min="1" max="1" width="3" customWidth="1"/>
    <col min="2" max="2" width="24.7109375" customWidth="1"/>
    <col min="3" max="3" width="3.5703125" customWidth="1"/>
    <col min="4" max="4" width="16" customWidth="1"/>
    <col min="5" max="5" width="7" customWidth="1"/>
    <col min="6" max="6" width="8" customWidth="1"/>
    <col min="7" max="7" width="6.140625" customWidth="1"/>
    <col min="8" max="8" width="5.7109375" customWidth="1"/>
    <col min="9" max="9" width="10" customWidth="1"/>
    <col min="10" max="10" width="6.42578125" customWidth="1"/>
    <col min="11" max="13" width="8" customWidth="1"/>
    <col min="14" max="14" width="6.85546875" customWidth="1"/>
    <col min="15" max="15" width="8" customWidth="1"/>
    <col min="16" max="16" width="6.42578125" customWidth="1"/>
    <col min="17" max="17" width="9.42578125" customWidth="1"/>
    <col min="18" max="18" width="7" customWidth="1"/>
  </cols>
  <sheetData>
    <row r="1" spans="1:17" ht="63.95" customHeight="1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3" spans="1:17" ht="21" customHeight="1" x14ac:dyDescent="0.25">
      <c r="A3" s="8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5" spans="1:17" ht="77.25" customHeight="1" x14ac:dyDescent="0.25">
      <c r="A5" s="10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10" t="s">
        <v>12</v>
      </c>
      <c r="L5" s="10" t="s">
        <v>13</v>
      </c>
      <c r="M5" s="10" t="s">
        <v>14</v>
      </c>
      <c r="N5" s="10" t="s">
        <v>15</v>
      </c>
      <c r="O5" s="10" t="s">
        <v>16</v>
      </c>
      <c r="P5" s="10" t="s">
        <v>17</v>
      </c>
      <c r="Q5" s="10" t="s">
        <v>18</v>
      </c>
    </row>
    <row r="6" spans="1:17" x14ac:dyDescent="0.25">
      <c r="A6" s="4" t="s">
        <v>19</v>
      </c>
      <c r="B6" s="4" t="s">
        <v>20</v>
      </c>
      <c r="C6" s="4" t="s">
        <v>21</v>
      </c>
      <c r="D6" s="4" t="s">
        <v>22</v>
      </c>
      <c r="E6" s="4" t="s">
        <v>23</v>
      </c>
      <c r="F6" s="4" t="s">
        <v>24</v>
      </c>
      <c r="G6" s="4" t="s">
        <v>25</v>
      </c>
      <c r="H6" s="4" t="s">
        <v>26</v>
      </c>
      <c r="I6" s="4" t="s">
        <v>27</v>
      </c>
      <c r="J6" s="4" t="s">
        <v>28</v>
      </c>
      <c r="K6" s="4" t="s">
        <v>29</v>
      </c>
      <c r="L6" s="4" t="s">
        <v>30</v>
      </c>
      <c r="M6" s="4" t="s">
        <v>31</v>
      </c>
      <c r="N6" s="4" t="s">
        <v>32</v>
      </c>
      <c r="O6" s="4" t="s">
        <v>33</v>
      </c>
      <c r="P6" s="4" t="s">
        <v>34</v>
      </c>
      <c r="Q6" s="4" t="s">
        <v>35</v>
      </c>
    </row>
    <row r="7" spans="1:17" x14ac:dyDescent="0.25">
      <c r="A7" s="2"/>
      <c r="B7" s="9" t="s">
        <v>36</v>
      </c>
      <c r="C7" s="9"/>
      <c r="D7" s="9"/>
      <c r="E7" s="9"/>
      <c r="F7" s="9"/>
      <c r="G7" s="9"/>
      <c r="H7" s="9"/>
      <c r="I7" s="9"/>
      <c r="J7" s="9"/>
      <c r="K7" s="9"/>
      <c r="L7" s="7"/>
      <c r="M7" s="7"/>
      <c r="N7" s="7"/>
      <c r="O7" s="7"/>
      <c r="P7" s="7"/>
      <c r="Q7" s="7"/>
    </row>
    <row r="8" spans="1:17" ht="56.25" customHeight="1" x14ac:dyDescent="0.25">
      <c r="A8" s="5">
        <v>1</v>
      </c>
      <c r="B8" s="1" t="s">
        <v>37</v>
      </c>
      <c r="C8" s="1" t="s">
        <v>38</v>
      </c>
      <c r="D8" s="1" t="s">
        <v>39</v>
      </c>
      <c r="E8" s="1" t="s">
        <v>40</v>
      </c>
      <c r="F8" s="1" t="s">
        <v>41</v>
      </c>
      <c r="G8" s="1"/>
      <c r="H8" s="1" t="s">
        <v>42</v>
      </c>
      <c r="I8" s="1" t="s">
        <v>43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/>
      <c r="Q8" s="1" t="s">
        <v>44</v>
      </c>
    </row>
    <row r="9" spans="1:17" ht="56.25" customHeight="1" x14ac:dyDescent="0.25">
      <c r="A9" s="5">
        <v>2</v>
      </c>
      <c r="B9" s="1" t="s">
        <v>45</v>
      </c>
      <c r="C9" s="1" t="s">
        <v>38</v>
      </c>
      <c r="D9" s="1" t="s">
        <v>46</v>
      </c>
      <c r="E9" s="1" t="s">
        <v>47</v>
      </c>
      <c r="F9" s="1" t="s">
        <v>41</v>
      </c>
      <c r="G9" s="1"/>
      <c r="H9" s="1" t="s">
        <v>42</v>
      </c>
      <c r="I9" s="1" t="s">
        <v>48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 t="s">
        <v>49</v>
      </c>
      <c r="Q9" s="1" t="s">
        <v>50</v>
      </c>
    </row>
    <row r="10" spans="1:17" x14ac:dyDescent="0.25">
      <c r="A10" s="3">
        <f>COUNTIF(A8:A9,"&gt;0")</f>
        <v>2</v>
      </c>
      <c r="B10" s="3" t="s">
        <v>51</v>
      </c>
      <c r="C10" s="3"/>
      <c r="D10" s="3"/>
      <c r="E10" s="3"/>
      <c r="F10" s="3"/>
      <c r="G10" s="3"/>
      <c r="H10" s="3"/>
      <c r="I10" s="3"/>
      <c r="J10" s="3">
        <f t="shared" ref="J10:O10" si="0">SUMIF(J8:J9,"&gt;0")</f>
        <v>0</v>
      </c>
      <c r="K10" s="3">
        <f t="shared" si="0"/>
        <v>0</v>
      </c>
      <c r="L10" s="3">
        <f t="shared" si="0"/>
        <v>0</v>
      </c>
      <c r="M10" s="3">
        <f t="shared" si="0"/>
        <v>0</v>
      </c>
      <c r="N10" s="3">
        <f t="shared" si="0"/>
        <v>0</v>
      </c>
      <c r="O10" s="3">
        <f t="shared" si="0"/>
        <v>0</v>
      </c>
      <c r="P10" s="3"/>
      <c r="Q10" s="3"/>
    </row>
    <row r="12" spans="1:17" x14ac:dyDescent="0.25">
      <c r="A12" s="2"/>
      <c r="B12" s="9" t="s">
        <v>52</v>
      </c>
      <c r="C12" s="9"/>
      <c r="D12" s="9"/>
      <c r="E12" s="9"/>
      <c r="F12" s="9"/>
      <c r="G12" s="9"/>
      <c r="H12" s="9"/>
      <c r="I12" s="9"/>
      <c r="J12" s="9"/>
      <c r="K12" s="9"/>
      <c r="L12" s="7"/>
      <c r="M12" s="7"/>
      <c r="N12" s="7"/>
      <c r="O12" s="7"/>
      <c r="P12" s="7"/>
      <c r="Q12" s="7"/>
    </row>
    <row r="13" spans="1:17" ht="31.5" x14ac:dyDescent="0.25">
      <c r="A13" s="5">
        <v>1</v>
      </c>
      <c r="B13" s="1" t="s">
        <v>53</v>
      </c>
      <c r="C13" s="1" t="s">
        <v>38</v>
      </c>
      <c r="D13" s="1" t="s">
        <v>54</v>
      </c>
      <c r="E13" s="1" t="s">
        <v>55</v>
      </c>
      <c r="F13" s="1" t="s">
        <v>56</v>
      </c>
      <c r="G13" s="1" t="s">
        <v>57</v>
      </c>
      <c r="H13" s="1" t="s">
        <v>58</v>
      </c>
      <c r="I13" s="1" t="s">
        <v>59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/>
      <c r="Q13" s="1"/>
    </row>
    <row r="14" spans="1:17" ht="42" x14ac:dyDescent="0.25">
      <c r="A14" s="5">
        <v>2</v>
      </c>
      <c r="B14" s="1" t="s">
        <v>60</v>
      </c>
      <c r="C14" s="1" t="s">
        <v>38</v>
      </c>
      <c r="D14" s="1" t="s">
        <v>61</v>
      </c>
      <c r="E14" s="1" t="s">
        <v>62</v>
      </c>
      <c r="F14" s="1" t="s">
        <v>56</v>
      </c>
      <c r="G14" s="1"/>
      <c r="H14" s="1" t="s">
        <v>63</v>
      </c>
      <c r="I14" s="1" t="s">
        <v>64</v>
      </c>
      <c r="J14" s="1">
        <v>0</v>
      </c>
      <c r="K14" s="1">
        <v>398300</v>
      </c>
      <c r="L14" s="1">
        <v>0</v>
      </c>
      <c r="M14" s="1">
        <v>966200</v>
      </c>
      <c r="N14" s="1">
        <v>0</v>
      </c>
      <c r="O14" s="1">
        <v>400</v>
      </c>
      <c r="P14" s="1"/>
      <c r="Q14" s="1"/>
    </row>
    <row r="15" spans="1:17" x14ac:dyDescent="0.25">
      <c r="A15" s="3">
        <f>COUNTIF(A13:A14,"&gt;0")</f>
        <v>2</v>
      </c>
      <c r="B15" s="3" t="s">
        <v>51</v>
      </c>
      <c r="C15" s="3"/>
      <c r="D15" s="3"/>
      <c r="E15" s="3"/>
      <c r="F15" s="3"/>
      <c r="G15" s="3"/>
      <c r="H15" s="3"/>
      <c r="I15" s="3"/>
      <c r="J15" s="3">
        <f t="shared" ref="J15:O15" si="1">SUMIF(J13:J14,"&gt;0")</f>
        <v>0</v>
      </c>
      <c r="K15" s="3">
        <f t="shared" si="1"/>
        <v>398300</v>
      </c>
      <c r="L15" s="3">
        <f t="shared" si="1"/>
        <v>0</v>
      </c>
      <c r="M15" s="3">
        <f t="shared" si="1"/>
        <v>966200</v>
      </c>
      <c r="N15" s="3">
        <f t="shared" si="1"/>
        <v>0</v>
      </c>
      <c r="O15" s="3">
        <f t="shared" si="1"/>
        <v>400</v>
      </c>
      <c r="P15" s="3"/>
      <c r="Q15" s="3"/>
    </row>
    <row r="17" spans="1:17" x14ac:dyDescent="0.25">
      <c r="A17" s="2"/>
      <c r="B17" s="9" t="s">
        <v>65</v>
      </c>
      <c r="C17" s="9"/>
      <c r="D17" s="9"/>
      <c r="E17" s="9"/>
      <c r="F17" s="9"/>
      <c r="G17" s="9"/>
      <c r="H17" s="9"/>
      <c r="I17" s="9"/>
      <c r="J17" s="9"/>
      <c r="K17" s="9"/>
      <c r="L17" s="7"/>
      <c r="M17" s="7"/>
      <c r="N17" s="7"/>
      <c r="O17" s="7"/>
      <c r="P17" s="7"/>
      <c r="Q17" s="7"/>
    </row>
    <row r="18" spans="1:17" ht="52.5" x14ac:dyDescent="0.25">
      <c r="A18" s="5">
        <v>1</v>
      </c>
      <c r="B18" s="1" t="s">
        <v>66</v>
      </c>
      <c r="C18" s="1" t="s">
        <v>38</v>
      </c>
      <c r="D18" s="1" t="s">
        <v>67</v>
      </c>
      <c r="E18" s="1" t="s">
        <v>68</v>
      </c>
      <c r="F18" s="1" t="s">
        <v>69</v>
      </c>
      <c r="G18" s="1"/>
      <c r="H18" s="1" t="s">
        <v>70</v>
      </c>
      <c r="I18" s="1" t="s">
        <v>71</v>
      </c>
      <c r="J18" s="1">
        <v>5400</v>
      </c>
      <c r="K18" s="1">
        <v>11983000</v>
      </c>
      <c r="L18" s="1">
        <v>11983000</v>
      </c>
      <c r="M18" s="1">
        <v>0</v>
      </c>
      <c r="N18" s="1">
        <v>9512000</v>
      </c>
      <c r="O18" s="1">
        <v>0</v>
      </c>
      <c r="P18" s="1"/>
      <c r="Q18" s="1"/>
    </row>
    <row r="19" spans="1:17" x14ac:dyDescent="0.25">
      <c r="A19" s="3">
        <f>COUNTIF(A18:A18,"&gt;0")</f>
        <v>1</v>
      </c>
      <c r="B19" s="3" t="s">
        <v>51</v>
      </c>
      <c r="C19" s="3"/>
      <c r="D19" s="3"/>
      <c r="E19" s="3"/>
      <c r="F19" s="3"/>
      <c r="G19" s="3"/>
      <c r="H19" s="3"/>
      <c r="I19" s="3"/>
      <c r="J19" s="3">
        <f t="shared" ref="J19:O19" si="2">SUMIF(J18:J18,"&gt;0")</f>
        <v>5400</v>
      </c>
      <c r="K19" s="3">
        <f t="shared" si="2"/>
        <v>11983000</v>
      </c>
      <c r="L19" s="3">
        <f t="shared" si="2"/>
        <v>11983000</v>
      </c>
      <c r="M19" s="3">
        <f t="shared" si="2"/>
        <v>0</v>
      </c>
      <c r="N19" s="3">
        <f t="shared" si="2"/>
        <v>9512000</v>
      </c>
      <c r="O19" s="3">
        <f t="shared" si="2"/>
        <v>0</v>
      </c>
      <c r="P19" s="3"/>
      <c r="Q19" s="3"/>
    </row>
    <row r="21" spans="1:17" x14ac:dyDescent="0.25">
      <c r="A21" s="2"/>
      <c r="B21" s="9" t="s">
        <v>72</v>
      </c>
      <c r="C21" s="9"/>
      <c r="D21" s="9"/>
      <c r="E21" s="9"/>
      <c r="F21" s="9"/>
      <c r="G21" s="9"/>
      <c r="H21" s="9"/>
      <c r="I21" s="9"/>
      <c r="J21" s="9"/>
      <c r="K21" s="9"/>
      <c r="L21" s="7"/>
      <c r="M21" s="7"/>
      <c r="N21" s="7"/>
      <c r="O21" s="7"/>
      <c r="P21" s="7"/>
      <c r="Q21" s="7"/>
    </row>
    <row r="22" spans="1:17" ht="42" x14ac:dyDescent="0.25">
      <c r="A22" s="5">
        <v>1</v>
      </c>
      <c r="B22" s="1" t="s">
        <v>73</v>
      </c>
      <c r="C22" s="1" t="s">
        <v>38</v>
      </c>
      <c r="D22" s="1" t="s">
        <v>74</v>
      </c>
      <c r="E22" s="1" t="s">
        <v>75</v>
      </c>
      <c r="F22" s="1" t="s">
        <v>69</v>
      </c>
      <c r="G22" s="1"/>
      <c r="H22" s="1" t="s">
        <v>76</v>
      </c>
      <c r="I22" s="1" t="s">
        <v>77</v>
      </c>
      <c r="J22" s="1">
        <v>5400</v>
      </c>
      <c r="K22" s="1">
        <v>100900</v>
      </c>
      <c r="L22" s="1">
        <v>1199000</v>
      </c>
      <c r="M22" s="1">
        <v>8820000</v>
      </c>
      <c r="N22" s="1">
        <v>161469</v>
      </c>
      <c r="O22" s="1">
        <v>73567</v>
      </c>
      <c r="P22" s="1"/>
      <c r="Q22" s="1"/>
    </row>
    <row r="23" spans="1:17" x14ac:dyDescent="0.25">
      <c r="A23" s="3">
        <f>COUNTIF(A22:A22,"&gt;0")</f>
        <v>1</v>
      </c>
      <c r="B23" s="3" t="s">
        <v>51</v>
      </c>
      <c r="C23" s="3"/>
      <c r="D23" s="3"/>
      <c r="E23" s="3"/>
      <c r="F23" s="3"/>
      <c r="G23" s="3"/>
      <c r="H23" s="3"/>
      <c r="I23" s="3"/>
      <c r="J23" s="3">
        <f t="shared" ref="J23:O23" si="3">SUMIF(J22:J22,"&gt;0")</f>
        <v>5400</v>
      </c>
      <c r="K23" s="3">
        <f t="shared" si="3"/>
        <v>100900</v>
      </c>
      <c r="L23" s="3">
        <f t="shared" si="3"/>
        <v>1199000</v>
      </c>
      <c r="M23" s="3">
        <f t="shared" si="3"/>
        <v>8820000</v>
      </c>
      <c r="N23" s="3">
        <f t="shared" si="3"/>
        <v>161469</v>
      </c>
      <c r="O23" s="3">
        <f t="shared" si="3"/>
        <v>73567</v>
      </c>
      <c r="P23" s="3"/>
      <c r="Q23" s="3"/>
    </row>
    <row r="25" spans="1:17" x14ac:dyDescent="0.25">
      <c r="A25" s="2"/>
      <c r="B25" s="9" t="s">
        <v>78</v>
      </c>
      <c r="C25" s="9"/>
      <c r="D25" s="9"/>
      <c r="E25" s="9"/>
      <c r="F25" s="9"/>
      <c r="G25" s="9"/>
      <c r="H25" s="9"/>
      <c r="I25" s="9"/>
      <c r="J25" s="9"/>
      <c r="K25" s="9"/>
      <c r="L25" s="7"/>
      <c r="M25" s="7"/>
      <c r="N25" s="7"/>
      <c r="O25" s="7"/>
      <c r="P25" s="7"/>
      <c r="Q25" s="7"/>
    </row>
    <row r="26" spans="1:17" ht="42" x14ac:dyDescent="0.25">
      <c r="A26" s="5">
        <v>1</v>
      </c>
      <c r="B26" s="1" t="s">
        <v>79</v>
      </c>
      <c r="C26" s="1" t="s">
        <v>38</v>
      </c>
      <c r="D26" s="1" t="s">
        <v>80</v>
      </c>
      <c r="E26" s="1" t="s">
        <v>81</v>
      </c>
      <c r="F26" s="1" t="s">
        <v>56</v>
      </c>
      <c r="G26" s="1"/>
      <c r="H26" s="1" t="s">
        <v>82</v>
      </c>
      <c r="I26" s="1" t="s">
        <v>83</v>
      </c>
      <c r="J26" s="1">
        <v>5400</v>
      </c>
      <c r="K26" s="1">
        <v>2677134</v>
      </c>
      <c r="L26" s="1">
        <v>0</v>
      </c>
      <c r="M26" s="1">
        <v>0</v>
      </c>
      <c r="N26" s="1">
        <v>0</v>
      </c>
      <c r="O26" s="1">
        <v>0</v>
      </c>
      <c r="P26" s="1"/>
      <c r="Q26" s="1"/>
    </row>
    <row r="27" spans="1:17" x14ac:dyDescent="0.25">
      <c r="A27" s="3">
        <f>COUNTIF(A26:A26,"&gt;0")</f>
        <v>1</v>
      </c>
      <c r="B27" s="3" t="s">
        <v>51</v>
      </c>
      <c r="C27" s="3"/>
      <c r="D27" s="3"/>
      <c r="E27" s="3"/>
      <c r="F27" s="3"/>
      <c r="G27" s="3"/>
      <c r="H27" s="3"/>
      <c r="I27" s="3"/>
      <c r="J27" s="3">
        <f t="shared" ref="J27:O27" si="4">SUMIF(J26:J26,"&gt;0")</f>
        <v>5400</v>
      </c>
      <c r="K27" s="3">
        <f t="shared" si="4"/>
        <v>2677134</v>
      </c>
      <c r="L27" s="3">
        <f t="shared" si="4"/>
        <v>0</v>
      </c>
      <c r="M27" s="3">
        <f t="shared" si="4"/>
        <v>0</v>
      </c>
      <c r="N27" s="3">
        <f t="shared" si="4"/>
        <v>0</v>
      </c>
      <c r="O27" s="3">
        <f t="shared" si="4"/>
        <v>0</v>
      </c>
      <c r="P27" s="3"/>
      <c r="Q27" s="3"/>
    </row>
    <row r="29" spans="1:17" x14ac:dyDescent="0.25">
      <c r="A29" s="2"/>
      <c r="B29" s="9" t="s">
        <v>84</v>
      </c>
      <c r="C29" s="9"/>
      <c r="D29" s="9"/>
      <c r="E29" s="9"/>
      <c r="F29" s="9"/>
      <c r="G29" s="9"/>
      <c r="H29" s="9"/>
      <c r="I29" s="9"/>
      <c r="J29" s="9"/>
      <c r="K29" s="9"/>
      <c r="L29" s="7"/>
      <c r="M29" s="7"/>
      <c r="N29" s="7"/>
      <c r="O29" s="7"/>
      <c r="P29" s="7"/>
      <c r="Q29" s="7"/>
    </row>
    <row r="30" spans="1:17" ht="63" x14ac:dyDescent="0.25">
      <c r="A30" s="5">
        <v>1</v>
      </c>
      <c r="B30" s="1" t="s">
        <v>85</v>
      </c>
      <c r="C30" s="1" t="s">
        <v>38</v>
      </c>
      <c r="D30" s="1" t="s">
        <v>86</v>
      </c>
      <c r="E30" s="1" t="s">
        <v>87</v>
      </c>
      <c r="F30" s="1" t="s">
        <v>56</v>
      </c>
      <c r="G30" s="1" t="s">
        <v>88</v>
      </c>
      <c r="H30" s="1" t="s">
        <v>88</v>
      </c>
      <c r="I30" s="1" t="s">
        <v>89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/>
      <c r="Q30" s="1"/>
    </row>
    <row r="31" spans="1:17" x14ac:dyDescent="0.25">
      <c r="A31" s="3">
        <f>COUNTIF(A30:A30,"&gt;0")</f>
        <v>1</v>
      </c>
      <c r="B31" s="3" t="s">
        <v>51</v>
      </c>
      <c r="C31" s="3"/>
      <c r="D31" s="3"/>
      <c r="E31" s="3"/>
      <c r="F31" s="3"/>
      <c r="G31" s="3"/>
      <c r="H31" s="3"/>
      <c r="I31" s="3"/>
      <c r="J31" s="3">
        <f t="shared" ref="J31:O31" si="5">SUMIF(J30:J30,"&gt;0")</f>
        <v>0</v>
      </c>
      <c r="K31" s="3">
        <f t="shared" si="5"/>
        <v>0</v>
      </c>
      <c r="L31" s="3">
        <f t="shared" si="5"/>
        <v>0</v>
      </c>
      <c r="M31" s="3">
        <f t="shared" si="5"/>
        <v>0</v>
      </c>
      <c r="N31" s="3">
        <f t="shared" si="5"/>
        <v>0</v>
      </c>
      <c r="O31" s="3">
        <f t="shared" si="5"/>
        <v>0</v>
      </c>
      <c r="P31" s="3"/>
      <c r="Q31" s="3"/>
    </row>
    <row r="33" spans="1:17" x14ac:dyDescent="0.25">
      <c r="A33" s="2"/>
      <c r="B33" s="9" t="s">
        <v>90</v>
      </c>
      <c r="C33" s="9"/>
      <c r="D33" s="9"/>
      <c r="E33" s="9"/>
      <c r="F33" s="9"/>
      <c r="G33" s="9"/>
      <c r="H33" s="9"/>
      <c r="I33" s="9"/>
      <c r="J33" s="9"/>
      <c r="K33" s="9"/>
      <c r="L33" s="7"/>
      <c r="M33" s="7"/>
      <c r="N33" s="7"/>
      <c r="O33" s="7"/>
      <c r="P33" s="7"/>
      <c r="Q33" s="7"/>
    </row>
    <row r="34" spans="1:17" ht="43.5" customHeight="1" x14ac:dyDescent="0.25">
      <c r="A34" s="5">
        <v>1</v>
      </c>
      <c r="B34" s="1" t="s">
        <v>91</v>
      </c>
      <c r="C34" s="1" t="s">
        <v>38</v>
      </c>
      <c r="D34" s="1" t="s">
        <v>92</v>
      </c>
      <c r="E34" s="1" t="s">
        <v>93</v>
      </c>
      <c r="F34" s="1" t="s">
        <v>69</v>
      </c>
      <c r="G34" s="1"/>
      <c r="H34" s="1" t="s">
        <v>58</v>
      </c>
      <c r="I34" s="1" t="s">
        <v>94</v>
      </c>
      <c r="J34" s="1">
        <v>89117</v>
      </c>
      <c r="K34" s="1">
        <v>1168600</v>
      </c>
      <c r="L34" s="1">
        <v>0</v>
      </c>
      <c r="M34" s="1">
        <v>0</v>
      </c>
      <c r="N34" s="1">
        <v>0</v>
      </c>
      <c r="O34" s="1">
        <v>2675114</v>
      </c>
      <c r="P34" s="1"/>
      <c r="Q34" s="1"/>
    </row>
    <row r="35" spans="1:17" ht="50.25" customHeight="1" x14ac:dyDescent="0.25">
      <c r="A35" s="5">
        <v>2</v>
      </c>
      <c r="B35" s="1" t="s">
        <v>95</v>
      </c>
      <c r="C35" s="1" t="s">
        <v>38</v>
      </c>
      <c r="D35" s="1" t="s">
        <v>96</v>
      </c>
      <c r="E35" s="1" t="s">
        <v>97</v>
      </c>
      <c r="F35" s="1" t="s">
        <v>56</v>
      </c>
      <c r="G35" s="1"/>
      <c r="H35" s="1" t="s">
        <v>82</v>
      </c>
      <c r="I35" s="1" t="s">
        <v>98</v>
      </c>
      <c r="J35" s="1">
        <v>5400</v>
      </c>
      <c r="K35" s="1">
        <v>0</v>
      </c>
      <c r="L35" s="1">
        <v>0</v>
      </c>
      <c r="M35" s="1">
        <v>0</v>
      </c>
      <c r="N35" s="1">
        <v>0</v>
      </c>
      <c r="O35" s="1">
        <v>366098</v>
      </c>
      <c r="P35" s="1"/>
      <c r="Q35" s="1"/>
    </row>
    <row r="36" spans="1:17" ht="50.25" customHeight="1" x14ac:dyDescent="0.25">
      <c r="A36" s="5">
        <v>3</v>
      </c>
      <c r="B36" s="1" t="s">
        <v>99</v>
      </c>
      <c r="C36" s="1" t="s">
        <v>38</v>
      </c>
      <c r="D36" s="1" t="s">
        <v>100</v>
      </c>
      <c r="E36" s="1" t="s">
        <v>101</v>
      </c>
      <c r="F36" s="1" t="s">
        <v>69</v>
      </c>
      <c r="G36" s="1"/>
      <c r="H36" s="1" t="s">
        <v>58</v>
      </c>
      <c r="I36" s="1" t="s">
        <v>102</v>
      </c>
      <c r="J36" s="1">
        <v>21205</v>
      </c>
      <c r="K36" s="1">
        <v>31826322</v>
      </c>
      <c r="L36" s="1">
        <v>5286700</v>
      </c>
      <c r="M36" s="1">
        <v>0</v>
      </c>
      <c r="N36" s="1">
        <v>0</v>
      </c>
      <c r="O36" s="1">
        <v>884746</v>
      </c>
      <c r="P36" s="1"/>
      <c r="Q36" s="1"/>
    </row>
    <row r="37" spans="1:17" ht="47.25" customHeight="1" x14ac:dyDescent="0.25">
      <c r="A37" s="5">
        <v>4</v>
      </c>
      <c r="B37" s="1" t="s">
        <v>103</v>
      </c>
      <c r="C37" s="1" t="s">
        <v>38</v>
      </c>
      <c r="D37" s="1" t="s">
        <v>104</v>
      </c>
      <c r="E37" s="1" t="s">
        <v>105</v>
      </c>
      <c r="F37" s="1" t="s">
        <v>69</v>
      </c>
      <c r="G37" s="1" t="s">
        <v>106</v>
      </c>
      <c r="H37" s="1" t="s">
        <v>58</v>
      </c>
      <c r="I37" s="1" t="s">
        <v>102</v>
      </c>
      <c r="J37" s="1">
        <v>0</v>
      </c>
      <c r="K37" s="1">
        <v>4160315</v>
      </c>
      <c r="L37" s="1">
        <v>1619340</v>
      </c>
      <c r="M37" s="1">
        <v>0</v>
      </c>
      <c r="N37" s="1">
        <v>46200</v>
      </c>
      <c r="O37" s="1">
        <v>769900</v>
      </c>
      <c r="P37" s="1" t="s">
        <v>107</v>
      </c>
      <c r="Q37" s="1"/>
    </row>
    <row r="38" spans="1:17" x14ac:dyDescent="0.25">
      <c r="A38" s="3">
        <f>COUNTIF(A34:A37,"&gt;0")</f>
        <v>4</v>
      </c>
      <c r="B38" s="3" t="s">
        <v>51</v>
      </c>
      <c r="C38" s="3"/>
      <c r="D38" s="3"/>
      <c r="E38" s="3"/>
      <c r="F38" s="3"/>
      <c r="G38" s="3"/>
      <c r="H38" s="3"/>
      <c r="I38" s="3"/>
      <c r="J38" s="3">
        <f t="shared" ref="J38:O38" si="6">SUMIF(J34:J37,"&gt;0")</f>
        <v>115722</v>
      </c>
      <c r="K38" s="3">
        <f t="shared" si="6"/>
        <v>37155237</v>
      </c>
      <c r="L38" s="3">
        <f t="shared" si="6"/>
        <v>6906040</v>
      </c>
      <c r="M38" s="3">
        <f t="shared" si="6"/>
        <v>0</v>
      </c>
      <c r="N38" s="3">
        <f t="shared" si="6"/>
        <v>46200</v>
      </c>
      <c r="O38" s="3">
        <f t="shared" si="6"/>
        <v>4695858</v>
      </c>
      <c r="P38" s="3"/>
      <c r="Q38" s="3"/>
    </row>
    <row r="40" spans="1:17" x14ac:dyDescent="0.25">
      <c r="A40" s="2"/>
      <c r="B40" s="9" t="s">
        <v>108</v>
      </c>
      <c r="C40" s="9"/>
      <c r="D40" s="9"/>
      <c r="E40" s="9"/>
      <c r="F40" s="9"/>
      <c r="G40" s="9"/>
      <c r="H40" s="9"/>
      <c r="I40" s="9"/>
      <c r="J40" s="9"/>
      <c r="K40" s="9"/>
      <c r="L40" s="7"/>
      <c r="M40" s="7"/>
      <c r="N40" s="7"/>
      <c r="O40" s="7"/>
      <c r="P40" s="7"/>
      <c r="Q40" s="7"/>
    </row>
    <row r="41" spans="1:17" ht="42" x14ac:dyDescent="0.25">
      <c r="A41" s="5">
        <v>1</v>
      </c>
      <c r="B41" s="1" t="s">
        <v>109</v>
      </c>
      <c r="C41" s="1" t="s">
        <v>38</v>
      </c>
      <c r="D41" s="1" t="s">
        <v>110</v>
      </c>
      <c r="E41" s="1" t="s">
        <v>111</v>
      </c>
      <c r="F41" s="1" t="s">
        <v>112</v>
      </c>
      <c r="G41" s="1"/>
      <c r="H41" s="1" t="s">
        <v>76</v>
      </c>
      <c r="I41" s="1" t="s">
        <v>113</v>
      </c>
      <c r="J41" s="1">
        <v>5400</v>
      </c>
      <c r="K41" s="1">
        <v>27500</v>
      </c>
      <c r="L41" s="1">
        <v>27500</v>
      </c>
      <c r="M41" s="1">
        <v>0</v>
      </c>
      <c r="N41" s="1">
        <v>0</v>
      </c>
      <c r="O41" s="1">
        <v>0</v>
      </c>
      <c r="P41" s="1"/>
      <c r="Q41" s="1"/>
    </row>
    <row r="42" spans="1:17" x14ac:dyDescent="0.25">
      <c r="A42" s="3">
        <f>COUNTIF(A41:A41,"&gt;0")</f>
        <v>1</v>
      </c>
      <c r="B42" s="3" t="s">
        <v>51</v>
      </c>
      <c r="C42" s="3"/>
      <c r="D42" s="3"/>
      <c r="E42" s="3"/>
      <c r="F42" s="3"/>
      <c r="G42" s="3"/>
      <c r="H42" s="3"/>
      <c r="I42" s="3"/>
      <c r="J42" s="3">
        <f t="shared" ref="J42:O42" si="7">SUMIF(J41:J41,"&gt;0")</f>
        <v>5400</v>
      </c>
      <c r="K42" s="3">
        <f t="shared" si="7"/>
        <v>27500</v>
      </c>
      <c r="L42" s="3">
        <f t="shared" si="7"/>
        <v>27500</v>
      </c>
      <c r="M42" s="3">
        <f t="shared" si="7"/>
        <v>0</v>
      </c>
      <c r="N42" s="3">
        <f t="shared" si="7"/>
        <v>0</v>
      </c>
      <c r="O42" s="3">
        <f t="shared" si="7"/>
        <v>0</v>
      </c>
      <c r="P42" s="3"/>
      <c r="Q42" s="3"/>
    </row>
    <row r="44" spans="1:17" x14ac:dyDescent="0.25">
      <c r="A44" s="2"/>
      <c r="B44" s="9" t="s">
        <v>114</v>
      </c>
      <c r="C44" s="9"/>
      <c r="D44" s="9"/>
      <c r="E44" s="9"/>
      <c r="F44" s="9"/>
      <c r="G44" s="9"/>
      <c r="H44" s="9"/>
      <c r="I44" s="9"/>
      <c r="J44" s="9"/>
      <c r="K44" s="9"/>
      <c r="L44" s="7"/>
      <c r="M44" s="7"/>
      <c r="N44" s="7"/>
      <c r="O44" s="7"/>
      <c r="P44" s="7"/>
      <c r="Q44" s="7"/>
    </row>
    <row r="45" spans="1:17" ht="30.75" customHeight="1" x14ac:dyDescent="0.25">
      <c r="A45" s="5">
        <v>1</v>
      </c>
      <c r="B45" s="1" t="s">
        <v>115</v>
      </c>
      <c r="C45" s="1" t="s">
        <v>38</v>
      </c>
      <c r="D45" s="1" t="s">
        <v>116</v>
      </c>
      <c r="E45" s="1" t="s">
        <v>117</v>
      </c>
      <c r="F45" s="1" t="s">
        <v>56</v>
      </c>
      <c r="G45" s="1"/>
      <c r="H45" s="1" t="s">
        <v>118</v>
      </c>
      <c r="I45" s="1" t="s">
        <v>119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/>
      <c r="Q45" s="1"/>
    </row>
    <row r="46" spans="1:17" ht="30.75" customHeight="1" x14ac:dyDescent="0.25">
      <c r="A46" s="5">
        <v>2</v>
      </c>
      <c r="B46" s="1" t="s">
        <v>120</v>
      </c>
      <c r="C46" s="1" t="s">
        <v>38</v>
      </c>
      <c r="D46" s="1" t="s">
        <v>116</v>
      </c>
      <c r="E46" s="1" t="s">
        <v>121</v>
      </c>
      <c r="F46" s="1" t="s">
        <v>56</v>
      </c>
      <c r="G46" s="1"/>
      <c r="H46" s="1" t="s">
        <v>118</v>
      </c>
      <c r="I46" s="1" t="s">
        <v>119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/>
      <c r="Q46" s="1"/>
    </row>
    <row r="47" spans="1:17" ht="30.75" customHeight="1" x14ac:dyDescent="0.25">
      <c r="A47" s="5">
        <v>3</v>
      </c>
      <c r="B47" s="1" t="s">
        <v>122</v>
      </c>
      <c r="C47" s="1" t="s">
        <v>38</v>
      </c>
      <c r="D47" s="1" t="s">
        <v>116</v>
      </c>
      <c r="E47" s="1" t="s">
        <v>123</v>
      </c>
      <c r="F47" s="1" t="s">
        <v>56</v>
      </c>
      <c r="G47" s="1"/>
      <c r="H47" s="1" t="s">
        <v>118</v>
      </c>
      <c r="I47" s="1" t="s">
        <v>119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/>
      <c r="Q47" s="1"/>
    </row>
    <row r="48" spans="1:17" ht="30.75" customHeight="1" x14ac:dyDescent="0.25">
      <c r="A48" s="5">
        <v>4</v>
      </c>
      <c r="B48" s="1" t="s">
        <v>124</v>
      </c>
      <c r="C48" s="1" t="s">
        <v>38</v>
      </c>
      <c r="D48" s="1" t="s">
        <v>116</v>
      </c>
      <c r="E48" s="1" t="s">
        <v>125</v>
      </c>
      <c r="F48" s="1" t="s">
        <v>56</v>
      </c>
      <c r="G48" s="1"/>
      <c r="H48" s="1" t="s">
        <v>118</v>
      </c>
      <c r="I48" s="1" t="s">
        <v>119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/>
      <c r="Q48" s="1"/>
    </row>
    <row r="49" spans="1:17" ht="30.75" customHeight="1" x14ac:dyDescent="0.25">
      <c r="A49" s="5">
        <v>5</v>
      </c>
      <c r="B49" s="1" t="s">
        <v>126</v>
      </c>
      <c r="C49" s="1" t="s">
        <v>38</v>
      </c>
      <c r="D49" s="1" t="s">
        <v>116</v>
      </c>
      <c r="E49" s="1" t="s">
        <v>127</v>
      </c>
      <c r="F49" s="1" t="s">
        <v>56</v>
      </c>
      <c r="G49" s="1"/>
      <c r="H49" s="1" t="s">
        <v>118</v>
      </c>
      <c r="I49" s="1" t="s">
        <v>119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/>
      <c r="Q49" s="1"/>
    </row>
    <row r="50" spans="1:17" ht="30.75" customHeight="1" x14ac:dyDescent="0.25">
      <c r="A50" s="5">
        <v>6</v>
      </c>
      <c r="B50" s="1" t="s">
        <v>128</v>
      </c>
      <c r="C50" s="1" t="s">
        <v>38</v>
      </c>
      <c r="D50" s="1" t="s">
        <v>116</v>
      </c>
      <c r="E50" s="1" t="s">
        <v>129</v>
      </c>
      <c r="F50" s="1" t="s">
        <v>56</v>
      </c>
      <c r="G50" s="1"/>
      <c r="H50" s="1" t="s">
        <v>118</v>
      </c>
      <c r="I50" s="1" t="s">
        <v>119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/>
      <c r="Q50" s="1"/>
    </row>
    <row r="51" spans="1:17" ht="30.75" customHeight="1" x14ac:dyDescent="0.25">
      <c r="A51" s="5">
        <v>7</v>
      </c>
      <c r="B51" s="1" t="s">
        <v>130</v>
      </c>
      <c r="C51" s="1" t="s">
        <v>38</v>
      </c>
      <c r="D51" s="1" t="s">
        <v>116</v>
      </c>
      <c r="E51" s="1" t="s">
        <v>131</v>
      </c>
      <c r="F51" s="1" t="s">
        <v>56</v>
      </c>
      <c r="G51" s="1"/>
      <c r="H51" s="1" t="s">
        <v>118</v>
      </c>
      <c r="I51" s="1" t="s">
        <v>119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/>
      <c r="Q51" s="1"/>
    </row>
    <row r="52" spans="1:17" ht="30.75" customHeight="1" x14ac:dyDescent="0.25">
      <c r="A52" s="5">
        <v>8</v>
      </c>
      <c r="B52" s="1" t="s">
        <v>132</v>
      </c>
      <c r="C52" s="1" t="s">
        <v>38</v>
      </c>
      <c r="D52" s="1" t="s">
        <v>116</v>
      </c>
      <c r="E52" s="1" t="s">
        <v>131</v>
      </c>
      <c r="F52" s="1" t="s">
        <v>56</v>
      </c>
      <c r="G52" s="1"/>
      <c r="H52" s="1" t="s">
        <v>118</v>
      </c>
      <c r="I52" s="1" t="s">
        <v>119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/>
      <c r="Q52" s="1"/>
    </row>
    <row r="53" spans="1:17" ht="30.75" customHeight="1" x14ac:dyDescent="0.25">
      <c r="A53" s="5">
        <v>9</v>
      </c>
      <c r="B53" s="1" t="s">
        <v>133</v>
      </c>
      <c r="C53" s="1" t="s">
        <v>38</v>
      </c>
      <c r="D53" s="1" t="s">
        <v>116</v>
      </c>
      <c r="E53" s="1" t="s">
        <v>131</v>
      </c>
      <c r="F53" s="1" t="s">
        <v>56</v>
      </c>
      <c r="G53" s="1"/>
      <c r="H53" s="1" t="s">
        <v>118</v>
      </c>
      <c r="I53" s="1" t="s">
        <v>119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/>
      <c r="Q53" s="1"/>
    </row>
    <row r="54" spans="1:17" ht="30.75" customHeight="1" x14ac:dyDescent="0.25">
      <c r="A54" s="5">
        <v>10</v>
      </c>
      <c r="B54" s="1" t="s">
        <v>134</v>
      </c>
      <c r="C54" s="1" t="s">
        <v>38</v>
      </c>
      <c r="D54" s="1" t="s">
        <v>116</v>
      </c>
      <c r="E54" s="1" t="s">
        <v>135</v>
      </c>
      <c r="F54" s="1" t="s">
        <v>56</v>
      </c>
      <c r="G54" s="1"/>
      <c r="H54" s="1" t="s">
        <v>118</v>
      </c>
      <c r="I54" s="1" t="s">
        <v>119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/>
      <c r="Q54" s="1"/>
    </row>
    <row r="55" spans="1:17" ht="30.75" customHeight="1" x14ac:dyDescent="0.25">
      <c r="A55" s="5">
        <v>11</v>
      </c>
      <c r="B55" s="1" t="s">
        <v>136</v>
      </c>
      <c r="C55" s="1" t="s">
        <v>38</v>
      </c>
      <c r="D55" s="1" t="s">
        <v>116</v>
      </c>
      <c r="E55" s="1" t="s">
        <v>137</v>
      </c>
      <c r="F55" s="1" t="s">
        <v>56</v>
      </c>
      <c r="G55" s="1"/>
      <c r="H55" s="1" t="s">
        <v>118</v>
      </c>
      <c r="I55" s="1" t="s">
        <v>119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/>
      <c r="Q55" s="1"/>
    </row>
    <row r="56" spans="1:17" ht="30.75" customHeight="1" x14ac:dyDescent="0.25">
      <c r="A56" s="5">
        <v>12</v>
      </c>
      <c r="B56" s="1" t="s">
        <v>138</v>
      </c>
      <c r="C56" s="1" t="s">
        <v>38</v>
      </c>
      <c r="D56" s="1" t="s">
        <v>116</v>
      </c>
      <c r="E56" s="1" t="s">
        <v>139</v>
      </c>
      <c r="F56" s="1" t="s">
        <v>56</v>
      </c>
      <c r="G56" s="1"/>
      <c r="H56" s="1" t="s">
        <v>118</v>
      </c>
      <c r="I56" s="1" t="s">
        <v>119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/>
      <c r="Q56" s="1"/>
    </row>
    <row r="57" spans="1:17" x14ac:dyDescent="0.25">
      <c r="A57" s="3">
        <f>COUNTIF(A45:A56,"&gt;0")</f>
        <v>12</v>
      </c>
      <c r="B57" s="3" t="s">
        <v>51</v>
      </c>
      <c r="C57" s="3"/>
      <c r="D57" s="3"/>
      <c r="E57" s="3"/>
      <c r="F57" s="3"/>
      <c r="G57" s="3"/>
      <c r="H57" s="3"/>
      <c r="I57" s="3"/>
      <c r="J57" s="3">
        <f t="shared" ref="J57:O57" si="8">SUMIF(J45:J56,"&gt;0")</f>
        <v>0</v>
      </c>
      <c r="K57" s="3">
        <f t="shared" si="8"/>
        <v>0</v>
      </c>
      <c r="L57" s="3">
        <f t="shared" si="8"/>
        <v>0</v>
      </c>
      <c r="M57" s="3">
        <f t="shared" si="8"/>
        <v>0</v>
      </c>
      <c r="N57" s="3">
        <f t="shared" si="8"/>
        <v>0</v>
      </c>
      <c r="O57" s="3">
        <f t="shared" si="8"/>
        <v>0</v>
      </c>
      <c r="P57" s="3"/>
      <c r="Q57" s="3"/>
    </row>
    <row r="59" spans="1:17" x14ac:dyDescent="0.25">
      <c r="A59" s="2"/>
      <c r="B59" s="9" t="s">
        <v>140</v>
      </c>
      <c r="C59" s="9"/>
      <c r="D59" s="9"/>
      <c r="E59" s="9"/>
      <c r="F59" s="9"/>
      <c r="G59" s="9"/>
      <c r="H59" s="9"/>
      <c r="I59" s="9"/>
      <c r="J59" s="9"/>
      <c r="K59" s="9"/>
      <c r="L59" s="7"/>
      <c r="M59" s="7"/>
      <c r="N59" s="7"/>
      <c r="O59" s="7"/>
      <c r="P59" s="7"/>
      <c r="Q59" s="7"/>
    </row>
    <row r="60" spans="1:17" ht="56.25" customHeight="1" x14ac:dyDescent="0.25">
      <c r="A60" s="5">
        <v>1</v>
      </c>
      <c r="B60" s="1" t="s">
        <v>141</v>
      </c>
      <c r="C60" s="1" t="s">
        <v>38</v>
      </c>
      <c r="D60" s="1" t="s">
        <v>142</v>
      </c>
      <c r="E60" s="1" t="s">
        <v>143</v>
      </c>
      <c r="F60" s="1" t="s">
        <v>56</v>
      </c>
      <c r="G60" s="1"/>
      <c r="H60" s="1" t="s">
        <v>118</v>
      </c>
      <c r="I60" s="1" t="s">
        <v>144</v>
      </c>
      <c r="J60" s="1">
        <v>5400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/>
      <c r="Q60" s="1" t="s">
        <v>145</v>
      </c>
    </row>
    <row r="61" spans="1:17" ht="56.25" customHeight="1" x14ac:dyDescent="0.25">
      <c r="A61" s="5">
        <v>2</v>
      </c>
      <c r="B61" s="1" t="s">
        <v>146</v>
      </c>
      <c r="C61" s="1" t="s">
        <v>147</v>
      </c>
      <c r="D61" s="1" t="s">
        <v>142</v>
      </c>
      <c r="E61" s="1" t="s">
        <v>148</v>
      </c>
      <c r="F61" s="1" t="s">
        <v>56</v>
      </c>
      <c r="G61" s="1"/>
      <c r="H61" s="1" t="s">
        <v>118</v>
      </c>
      <c r="I61" s="1" t="s">
        <v>144</v>
      </c>
      <c r="J61" s="1">
        <v>5400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/>
      <c r="Q61" s="1" t="s">
        <v>145</v>
      </c>
    </row>
    <row r="62" spans="1:17" x14ac:dyDescent="0.25">
      <c r="A62" s="3">
        <f>COUNTIF(A60:A61,"&gt;0")</f>
        <v>2</v>
      </c>
      <c r="B62" s="3" t="s">
        <v>51</v>
      </c>
      <c r="C62" s="3"/>
      <c r="D62" s="3"/>
      <c r="E62" s="3"/>
      <c r="F62" s="3"/>
      <c r="G62" s="3"/>
      <c r="H62" s="3"/>
      <c r="I62" s="3"/>
      <c r="J62" s="3">
        <f t="shared" ref="J62:O62" si="9">SUMIF(J60:J61,"&gt;0")</f>
        <v>10800</v>
      </c>
      <c r="K62" s="3">
        <f t="shared" si="9"/>
        <v>0</v>
      </c>
      <c r="L62" s="3">
        <f t="shared" si="9"/>
        <v>0</v>
      </c>
      <c r="M62" s="3">
        <f t="shared" si="9"/>
        <v>0</v>
      </c>
      <c r="N62" s="3">
        <f t="shared" si="9"/>
        <v>0</v>
      </c>
      <c r="O62" s="3">
        <f t="shared" si="9"/>
        <v>0</v>
      </c>
      <c r="P62" s="3"/>
      <c r="Q62" s="3"/>
    </row>
    <row r="64" spans="1:17" x14ac:dyDescent="0.25">
      <c r="A64" s="2"/>
      <c r="B64" s="9" t="s">
        <v>149</v>
      </c>
      <c r="C64" s="9"/>
      <c r="D64" s="9"/>
      <c r="E64" s="9"/>
      <c r="F64" s="9"/>
      <c r="G64" s="9"/>
      <c r="H64" s="9"/>
      <c r="I64" s="9"/>
      <c r="J64" s="9"/>
      <c r="K64" s="9"/>
      <c r="L64" s="7"/>
      <c r="M64" s="7"/>
      <c r="N64" s="7"/>
      <c r="O64" s="7"/>
      <c r="P64" s="7"/>
      <c r="Q64" s="7"/>
    </row>
    <row r="65" spans="1:17" ht="42" x14ac:dyDescent="0.25">
      <c r="A65" s="5">
        <v>1</v>
      </c>
      <c r="B65" s="1" t="s">
        <v>150</v>
      </c>
      <c r="C65" s="1" t="s">
        <v>38</v>
      </c>
      <c r="D65" s="1" t="s">
        <v>151</v>
      </c>
      <c r="E65" s="1" t="s">
        <v>152</v>
      </c>
      <c r="F65" s="1" t="s">
        <v>56</v>
      </c>
      <c r="G65" s="1"/>
      <c r="H65" s="1" t="s">
        <v>118</v>
      </c>
      <c r="I65" s="1" t="s">
        <v>153</v>
      </c>
      <c r="J65" s="1">
        <v>5400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/>
      <c r="Q65" s="1"/>
    </row>
    <row r="66" spans="1:17" ht="42" x14ac:dyDescent="0.25">
      <c r="A66" s="5">
        <v>2</v>
      </c>
      <c r="B66" s="1" t="s">
        <v>154</v>
      </c>
      <c r="C66" s="1" t="s">
        <v>38</v>
      </c>
      <c r="D66" s="1" t="s">
        <v>151</v>
      </c>
      <c r="E66" s="1" t="s">
        <v>155</v>
      </c>
      <c r="F66" s="1" t="s">
        <v>56</v>
      </c>
      <c r="G66" s="1"/>
      <c r="H66" s="1" t="s">
        <v>118</v>
      </c>
      <c r="I66" s="1" t="s">
        <v>153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/>
      <c r="Q66" s="1"/>
    </row>
    <row r="67" spans="1:17" x14ac:dyDescent="0.25">
      <c r="A67" s="3">
        <f>COUNTIF(A65:A66,"&gt;0")</f>
        <v>2</v>
      </c>
      <c r="B67" s="3" t="s">
        <v>51</v>
      </c>
      <c r="C67" s="3"/>
      <c r="D67" s="3"/>
      <c r="E67" s="3"/>
      <c r="F67" s="3"/>
      <c r="G67" s="3"/>
      <c r="H67" s="3"/>
      <c r="I67" s="3"/>
      <c r="J67" s="3">
        <f t="shared" ref="J67:O67" si="10">SUMIF(J65:J66,"&gt;0")</f>
        <v>5400</v>
      </c>
      <c r="K67" s="3">
        <f t="shared" si="10"/>
        <v>0</v>
      </c>
      <c r="L67" s="3">
        <f t="shared" si="10"/>
        <v>0</v>
      </c>
      <c r="M67" s="3">
        <f t="shared" si="10"/>
        <v>0</v>
      </c>
      <c r="N67" s="3">
        <f t="shared" si="10"/>
        <v>0</v>
      </c>
      <c r="O67" s="3">
        <f t="shared" si="10"/>
        <v>0</v>
      </c>
      <c r="P67" s="3"/>
      <c r="Q67" s="3"/>
    </row>
    <row r="69" spans="1:17" x14ac:dyDescent="0.25">
      <c r="A69" s="2"/>
      <c r="B69" s="9" t="s">
        <v>156</v>
      </c>
      <c r="C69" s="9"/>
      <c r="D69" s="9"/>
      <c r="E69" s="9"/>
      <c r="F69" s="9"/>
      <c r="G69" s="9"/>
      <c r="H69" s="9"/>
      <c r="I69" s="9"/>
      <c r="J69" s="9"/>
      <c r="K69" s="9"/>
      <c r="L69" s="7"/>
      <c r="M69" s="7"/>
      <c r="N69" s="7"/>
      <c r="O69" s="7"/>
      <c r="P69" s="7"/>
      <c r="Q69" s="7"/>
    </row>
    <row r="70" spans="1:17" ht="52.5" x14ac:dyDescent="0.25">
      <c r="A70" s="5">
        <v>1</v>
      </c>
      <c r="B70" s="1" t="s">
        <v>157</v>
      </c>
      <c r="C70" s="1" t="s">
        <v>158</v>
      </c>
      <c r="D70" s="1" t="s">
        <v>159</v>
      </c>
      <c r="E70" s="1" t="s">
        <v>160</v>
      </c>
      <c r="F70" s="1" t="s">
        <v>41</v>
      </c>
      <c r="G70" s="1"/>
      <c r="H70" s="1" t="s">
        <v>118</v>
      </c>
      <c r="I70" s="1" t="s">
        <v>161</v>
      </c>
      <c r="J70" s="1">
        <v>5400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/>
      <c r="Q70" s="1" t="s">
        <v>162</v>
      </c>
    </row>
    <row r="71" spans="1:17" x14ac:dyDescent="0.25">
      <c r="A71" s="3">
        <f>COUNTIF(A70:A70,"&gt;0")</f>
        <v>1</v>
      </c>
      <c r="B71" s="3" t="s">
        <v>51</v>
      </c>
      <c r="C71" s="3"/>
      <c r="D71" s="3"/>
      <c r="E71" s="3"/>
      <c r="F71" s="3"/>
      <c r="G71" s="3"/>
      <c r="H71" s="3"/>
      <c r="I71" s="3"/>
      <c r="J71" s="3">
        <f t="shared" ref="J71:O71" si="11">SUMIF(J70:J70,"&gt;0")</f>
        <v>5400</v>
      </c>
      <c r="K71" s="3">
        <f t="shared" si="11"/>
        <v>0</v>
      </c>
      <c r="L71" s="3">
        <f t="shared" si="11"/>
        <v>0</v>
      </c>
      <c r="M71" s="3">
        <f t="shared" si="11"/>
        <v>0</v>
      </c>
      <c r="N71" s="3">
        <f t="shared" si="11"/>
        <v>0</v>
      </c>
      <c r="O71" s="3">
        <f t="shared" si="11"/>
        <v>0</v>
      </c>
      <c r="P71" s="3"/>
      <c r="Q71" s="3"/>
    </row>
    <row r="73" spans="1:17" x14ac:dyDescent="0.25">
      <c r="A73" s="2"/>
      <c r="B73" s="9" t="s">
        <v>163</v>
      </c>
      <c r="C73" s="9"/>
      <c r="D73" s="9"/>
      <c r="E73" s="9"/>
      <c r="F73" s="9"/>
      <c r="G73" s="9"/>
      <c r="H73" s="9"/>
      <c r="I73" s="9"/>
      <c r="J73" s="9"/>
      <c r="K73" s="9"/>
      <c r="L73" s="7"/>
      <c r="M73" s="7"/>
      <c r="N73" s="7"/>
      <c r="O73" s="7"/>
      <c r="P73" s="7"/>
      <c r="Q73" s="7"/>
    </row>
    <row r="74" spans="1:17" ht="45" customHeight="1" x14ac:dyDescent="0.25">
      <c r="A74" s="5">
        <v>1</v>
      </c>
      <c r="B74" s="1" t="s">
        <v>164</v>
      </c>
      <c r="C74" s="1" t="s">
        <v>38</v>
      </c>
      <c r="D74" s="1" t="s">
        <v>165</v>
      </c>
      <c r="E74" s="1" t="s">
        <v>166</v>
      </c>
      <c r="F74" s="1" t="s">
        <v>56</v>
      </c>
      <c r="G74" s="1"/>
      <c r="H74" s="1" t="s">
        <v>118</v>
      </c>
      <c r="I74" s="1" t="s">
        <v>167</v>
      </c>
      <c r="J74" s="1">
        <v>5400</v>
      </c>
      <c r="K74" s="1">
        <v>112270</v>
      </c>
      <c r="L74" s="1">
        <v>110838</v>
      </c>
      <c r="M74" s="1">
        <v>893025</v>
      </c>
      <c r="N74" s="1">
        <v>0</v>
      </c>
      <c r="O74" s="1">
        <v>0</v>
      </c>
      <c r="P74" s="1"/>
      <c r="Q74" s="1" t="s">
        <v>168</v>
      </c>
    </row>
    <row r="75" spans="1:17" ht="45" customHeight="1" x14ac:dyDescent="0.25">
      <c r="A75" s="5">
        <v>2</v>
      </c>
      <c r="B75" s="1" t="s">
        <v>169</v>
      </c>
      <c r="C75" s="1" t="s">
        <v>38</v>
      </c>
      <c r="D75" s="1" t="s">
        <v>170</v>
      </c>
      <c r="E75" s="1" t="s">
        <v>171</v>
      </c>
      <c r="F75" s="1" t="s">
        <v>69</v>
      </c>
      <c r="G75" s="1"/>
      <c r="H75" s="1" t="s">
        <v>76</v>
      </c>
      <c r="I75" s="1" t="s">
        <v>172</v>
      </c>
      <c r="J75" s="1">
        <v>5400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/>
      <c r="Q75" s="1"/>
    </row>
    <row r="76" spans="1:17" ht="45" customHeight="1" x14ac:dyDescent="0.25">
      <c r="A76" s="5">
        <v>3</v>
      </c>
      <c r="B76" s="1" t="s">
        <v>173</v>
      </c>
      <c r="C76" s="1" t="s">
        <v>38</v>
      </c>
      <c r="D76" s="1" t="s">
        <v>174</v>
      </c>
      <c r="E76" s="1" t="s">
        <v>175</v>
      </c>
      <c r="F76" s="1" t="s">
        <v>41</v>
      </c>
      <c r="G76" s="1"/>
      <c r="H76" s="1" t="s">
        <v>118</v>
      </c>
      <c r="I76" s="1" t="s">
        <v>176</v>
      </c>
      <c r="J76" s="1">
        <v>5400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/>
      <c r="Q76" s="1"/>
    </row>
    <row r="77" spans="1:17" ht="45" customHeight="1" x14ac:dyDescent="0.25">
      <c r="A77" s="5">
        <v>4</v>
      </c>
      <c r="B77" s="1" t="s">
        <v>177</v>
      </c>
      <c r="C77" s="1" t="s">
        <v>38</v>
      </c>
      <c r="D77" s="1" t="s">
        <v>178</v>
      </c>
      <c r="E77" s="1" t="s">
        <v>179</v>
      </c>
      <c r="F77" s="1" t="s">
        <v>56</v>
      </c>
      <c r="G77" s="1"/>
      <c r="H77" s="1" t="s">
        <v>118</v>
      </c>
      <c r="I77" s="1" t="s">
        <v>180</v>
      </c>
      <c r="J77" s="1">
        <v>5400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/>
      <c r="Q77" s="1"/>
    </row>
    <row r="78" spans="1:17" ht="45" customHeight="1" x14ac:dyDescent="0.25">
      <c r="A78" s="5">
        <v>5</v>
      </c>
      <c r="B78" s="1" t="s">
        <v>181</v>
      </c>
      <c r="C78" s="1" t="s">
        <v>38</v>
      </c>
      <c r="D78" s="1" t="s">
        <v>104</v>
      </c>
      <c r="E78" s="1" t="s">
        <v>182</v>
      </c>
      <c r="F78" s="1" t="s">
        <v>69</v>
      </c>
      <c r="G78" s="1"/>
      <c r="H78" s="1" t="s">
        <v>58</v>
      </c>
      <c r="I78" s="1" t="s">
        <v>102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/>
      <c r="Q78" s="1"/>
    </row>
    <row r="79" spans="1:17" ht="46.5" customHeight="1" x14ac:dyDescent="0.25">
      <c r="A79" s="5">
        <v>6</v>
      </c>
      <c r="B79" s="1" t="s">
        <v>183</v>
      </c>
      <c r="C79" s="1" t="s">
        <v>38</v>
      </c>
      <c r="D79" s="1" t="s">
        <v>184</v>
      </c>
      <c r="E79" s="1" t="s">
        <v>185</v>
      </c>
      <c r="F79" s="1" t="s">
        <v>56</v>
      </c>
      <c r="G79" s="1"/>
      <c r="H79" s="1" t="s">
        <v>118</v>
      </c>
      <c r="I79" s="1" t="s">
        <v>186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/>
      <c r="Q79" s="1" t="s">
        <v>187</v>
      </c>
    </row>
    <row r="80" spans="1:17" ht="46.5" customHeight="1" x14ac:dyDescent="0.25">
      <c r="A80" s="5">
        <v>7</v>
      </c>
      <c r="B80" s="1" t="s">
        <v>188</v>
      </c>
      <c r="C80" s="1" t="s">
        <v>38</v>
      </c>
      <c r="D80" s="1" t="s">
        <v>189</v>
      </c>
      <c r="E80" s="1" t="s">
        <v>190</v>
      </c>
      <c r="F80" s="1" t="s">
        <v>56</v>
      </c>
      <c r="G80" s="1"/>
      <c r="H80" s="1" t="s">
        <v>118</v>
      </c>
      <c r="I80" s="1" t="s">
        <v>191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/>
      <c r="Q80" s="1" t="s">
        <v>192</v>
      </c>
    </row>
    <row r="81" spans="1:17" ht="55.5" customHeight="1" x14ac:dyDescent="0.25">
      <c r="A81" s="5">
        <v>8</v>
      </c>
      <c r="B81" s="1" t="s">
        <v>193</v>
      </c>
      <c r="C81" s="1" t="s">
        <v>38</v>
      </c>
      <c r="D81" s="1" t="s">
        <v>194</v>
      </c>
      <c r="E81" s="1" t="s">
        <v>195</v>
      </c>
      <c r="F81" s="1" t="s">
        <v>56</v>
      </c>
      <c r="G81" s="1"/>
      <c r="H81" s="1" t="s">
        <v>118</v>
      </c>
      <c r="I81" s="1" t="s">
        <v>196</v>
      </c>
      <c r="J81" s="1">
        <v>0</v>
      </c>
      <c r="K81" s="1">
        <v>1519800</v>
      </c>
      <c r="L81" s="1">
        <v>1968710</v>
      </c>
      <c r="M81" s="1">
        <v>2600000</v>
      </c>
      <c r="N81" s="1">
        <v>373260</v>
      </c>
      <c r="O81" s="1">
        <v>0</v>
      </c>
      <c r="P81" s="1"/>
      <c r="Q81" s="1"/>
    </row>
    <row r="82" spans="1:17" x14ac:dyDescent="0.25">
      <c r="A82" s="3">
        <f>COUNTIF(A74:A81,"&gt;0")</f>
        <v>8</v>
      </c>
      <c r="B82" s="3" t="s">
        <v>51</v>
      </c>
      <c r="C82" s="3"/>
      <c r="D82" s="3"/>
      <c r="E82" s="3"/>
      <c r="F82" s="3"/>
      <c r="G82" s="3"/>
      <c r="H82" s="3"/>
      <c r="I82" s="3"/>
      <c r="J82" s="3">
        <f t="shared" ref="J82:O82" si="12">SUMIF(J74:J81,"&gt;0")</f>
        <v>21600</v>
      </c>
      <c r="K82" s="3">
        <f t="shared" si="12"/>
        <v>1632070</v>
      </c>
      <c r="L82" s="3">
        <f t="shared" si="12"/>
        <v>2079548</v>
      </c>
      <c r="M82" s="3">
        <f t="shared" si="12"/>
        <v>3493025</v>
      </c>
      <c r="N82" s="3">
        <f t="shared" si="12"/>
        <v>373260</v>
      </c>
      <c r="O82" s="3">
        <f t="shared" si="12"/>
        <v>0</v>
      </c>
      <c r="P82" s="3"/>
      <c r="Q82" s="3"/>
    </row>
    <row r="84" spans="1:17" x14ac:dyDescent="0.25">
      <c r="A84" s="2"/>
      <c r="B84" s="9" t="s">
        <v>197</v>
      </c>
      <c r="C84" s="9"/>
      <c r="D84" s="9"/>
      <c r="E84" s="9"/>
      <c r="F84" s="9"/>
      <c r="G84" s="9"/>
      <c r="H84" s="9"/>
      <c r="I84" s="9"/>
      <c r="J84" s="9"/>
      <c r="K84" s="9"/>
      <c r="L84" s="7"/>
      <c r="M84" s="7"/>
      <c r="N84" s="7"/>
      <c r="O84" s="7"/>
      <c r="P84" s="7"/>
      <c r="Q84" s="7"/>
    </row>
    <row r="85" spans="1:17" ht="63.75" customHeight="1" x14ac:dyDescent="0.25">
      <c r="A85" s="5">
        <v>1</v>
      </c>
      <c r="B85" s="1" t="s">
        <v>198</v>
      </c>
      <c r="C85" s="1" t="s">
        <v>38</v>
      </c>
      <c r="D85" s="1" t="s">
        <v>199</v>
      </c>
      <c r="E85" s="1" t="s">
        <v>200</v>
      </c>
      <c r="F85" s="1" t="s">
        <v>69</v>
      </c>
      <c r="G85" s="1"/>
      <c r="H85" s="1" t="s">
        <v>76</v>
      </c>
      <c r="I85" s="1" t="s">
        <v>201</v>
      </c>
      <c r="J85" s="1">
        <v>2000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/>
      <c r="Q85" s="1" t="s">
        <v>202</v>
      </c>
    </row>
    <row r="86" spans="1:17" ht="42" x14ac:dyDescent="0.25">
      <c r="A86" s="5">
        <v>2</v>
      </c>
      <c r="B86" s="1" t="s">
        <v>203</v>
      </c>
      <c r="C86" s="1" t="s">
        <v>204</v>
      </c>
      <c r="D86" s="1" t="s">
        <v>205</v>
      </c>
      <c r="E86" s="1" t="s">
        <v>206</v>
      </c>
      <c r="F86" s="1" t="s">
        <v>56</v>
      </c>
      <c r="G86" s="1" t="s">
        <v>88</v>
      </c>
      <c r="H86" s="1" t="s">
        <v>207</v>
      </c>
      <c r="I86" s="1" t="s">
        <v>208</v>
      </c>
      <c r="J86" s="1">
        <v>0</v>
      </c>
      <c r="K86" s="1">
        <v>0</v>
      </c>
      <c r="L86" s="1">
        <v>0</v>
      </c>
      <c r="M86" s="1">
        <v>85842812</v>
      </c>
      <c r="N86" s="1">
        <v>0</v>
      </c>
      <c r="O86" s="1">
        <v>23338020</v>
      </c>
      <c r="P86" s="1"/>
      <c r="Q86" s="1"/>
    </row>
    <row r="87" spans="1:17" ht="52.5" x14ac:dyDescent="0.25">
      <c r="A87" s="5">
        <v>3</v>
      </c>
      <c r="B87" s="1" t="s">
        <v>209</v>
      </c>
      <c r="C87" s="1" t="s">
        <v>210</v>
      </c>
      <c r="D87" s="1" t="s">
        <v>211</v>
      </c>
      <c r="E87" s="1" t="s">
        <v>212</v>
      </c>
      <c r="F87" s="1" t="s">
        <v>56</v>
      </c>
      <c r="G87" s="1" t="s">
        <v>213</v>
      </c>
      <c r="H87" s="1" t="s">
        <v>118</v>
      </c>
      <c r="I87" s="1" t="s">
        <v>214</v>
      </c>
      <c r="J87" s="1">
        <v>0</v>
      </c>
      <c r="K87" s="1">
        <v>0</v>
      </c>
      <c r="L87" s="1">
        <v>0</v>
      </c>
      <c r="M87" s="1">
        <v>14000000</v>
      </c>
      <c r="N87" s="1">
        <v>12269263</v>
      </c>
      <c r="O87" s="1">
        <v>0</v>
      </c>
      <c r="P87" s="1"/>
      <c r="Q87" s="1"/>
    </row>
    <row r="88" spans="1:17" x14ac:dyDescent="0.25">
      <c r="A88" s="3">
        <f>COUNTIF(A85:A87,"&gt;0")</f>
        <v>3</v>
      </c>
      <c r="B88" s="3" t="s">
        <v>51</v>
      </c>
      <c r="C88" s="3"/>
      <c r="D88" s="3"/>
      <c r="E88" s="3"/>
      <c r="F88" s="3"/>
      <c r="G88" s="3"/>
      <c r="H88" s="3"/>
      <c r="I88" s="3"/>
      <c r="J88" s="3">
        <f t="shared" ref="J88:O88" si="13">SUMIF(J85:J87,"&gt;0")</f>
        <v>2000</v>
      </c>
      <c r="K88" s="3">
        <f t="shared" si="13"/>
        <v>0</v>
      </c>
      <c r="L88" s="3">
        <f t="shared" si="13"/>
        <v>0</v>
      </c>
      <c r="M88" s="3">
        <f t="shared" si="13"/>
        <v>99842812</v>
      </c>
      <c r="N88" s="3">
        <f t="shared" si="13"/>
        <v>12269263</v>
      </c>
      <c r="O88" s="3">
        <f t="shared" si="13"/>
        <v>23338020</v>
      </c>
      <c r="P88" s="3"/>
      <c r="Q88" s="3"/>
    </row>
    <row r="90" spans="1:17" x14ac:dyDescent="0.25">
      <c r="A90" s="2"/>
      <c r="B90" s="9" t="s">
        <v>215</v>
      </c>
      <c r="C90" s="9"/>
      <c r="D90" s="9"/>
      <c r="E90" s="9"/>
      <c r="F90" s="9"/>
      <c r="G90" s="9"/>
      <c r="H90" s="9"/>
      <c r="I90" s="9"/>
      <c r="J90" s="9"/>
      <c r="K90" s="9"/>
      <c r="L90" s="7"/>
      <c r="M90" s="7"/>
      <c r="N90" s="7"/>
      <c r="O90" s="7"/>
      <c r="P90" s="7"/>
      <c r="Q90" s="7"/>
    </row>
    <row r="91" spans="1:17" ht="78.75" customHeight="1" x14ac:dyDescent="0.25">
      <c r="A91" s="5">
        <v>1</v>
      </c>
      <c r="B91" s="1" t="s">
        <v>216</v>
      </c>
      <c r="C91" s="1" t="s">
        <v>38</v>
      </c>
      <c r="D91" s="1" t="s">
        <v>217</v>
      </c>
      <c r="E91" s="1" t="s">
        <v>218</v>
      </c>
      <c r="F91" s="1" t="s">
        <v>69</v>
      </c>
      <c r="G91" s="1"/>
      <c r="H91" s="1" t="s">
        <v>63</v>
      </c>
      <c r="I91" s="1" t="s">
        <v>219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/>
      <c r="Q91" s="1" t="s">
        <v>220</v>
      </c>
    </row>
    <row r="92" spans="1:17" x14ac:dyDescent="0.25">
      <c r="A92" s="3">
        <f>COUNTIF(A91:A91,"&gt;0")</f>
        <v>1</v>
      </c>
      <c r="B92" s="3" t="s">
        <v>51</v>
      </c>
      <c r="C92" s="3"/>
      <c r="D92" s="3"/>
      <c r="E92" s="3"/>
      <c r="F92" s="3"/>
      <c r="G92" s="3"/>
      <c r="H92" s="3"/>
      <c r="I92" s="3"/>
      <c r="J92" s="3">
        <f t="shared" ref="J92:O92" si="14">SUMIF(J91:J91,"&gt;0")</f>
        <v>0</v>
      </c>
      <c r="K92" s="3">
        <f t="shared" si="14"/>
        <v>0</v>
      </c>
      <c r="L92" s="3">
        <f t="shared" si="14"/>
        <v>0</v>
      </c>
      <c r="M92" s="3">
        <f t="shared" si="14"/>
        <v>0</v>
      </c>
      <c r="N92" s="3">
        <f t="shared" si="14"/>
        <v>0</v>
      </c>
      <c r="O92" s="3">
        <f t="shared" si="14"/>
        <v>0</v>
      </c>
      <c r="P92" s="3"/>
      <c r="Q92" s="3"/>
    </row>
    <row r="94" spans="1:17" x14ac:dyDescent="0.25">
      <c r="A94" s="2"/>
      <c r="B94" s="9" t="s">
        <v>221</v>
      </c>
      <c r="C94" s="9"/>
      <c r="D94" s="9"/>
      <c r="E94" s="9"/>
      <c r="F94" s="9"/>
      <c r="G94" s="9"/>
      <c r="H94" s="9"/>
      <c r="I94" s="9"/>
      <c r="J94" s="9"/>
      <c r="K94" s="9"/>
      <c r="L94" s="7"/>
      <c r="M94" s="7"/>
      <c r="N94" s="7"/>
      <c r="O94" s="7"/>
      <c r="P94" s="7"/>
      <c r="Q94" s="7"/>
    </row>
    <row r="95" spans="1:17" ht="45" customHeight="1" x14ac:dyDescent="0.25">
      <c r="A95" s="5">
        <v>1</v>
      </c>
      <c r="B95" s="1" t="s">
        <v>222</v>
      </c>
      <c r="C95" s="1" t="s">
        <v>38</v>
      </c>
      <c r="D95" s="1" t="s">
        <v>223</v>
      </c>
      <c r="E95" s="1" t="s">
        <v>224</v>
      </c>
      <c r="F95" s="1" t="s">
        <v>56</v>
      </c>
      <c r="G95" s="1"/>
      <c r="H95" s="1" t="s">
        <v>76</v>
      </c>
      <c r="I95" s="1" t="s">
        <v>225</v>
      </c>
      <c r="J95" s="1">
        <v>7682</v>
      </c>
      <c r="K95" s="1">
        <v>37900</v>
      </c>
      <c r="L95" s="1">
        <v>2035400</v>
      </c>
      <c r="M95" s="1">
        <v>12442200</v>
      </c>
      <c r="N95" s="1">
        <v>1060500</v>
      </c>
      <c r="O95" s="1">
        <v>27000</v>
      </c>
      <c r="P95" s="1"/>
      <c r="Q95" s="1"/>
    </row>
    <row r="96" spans="1:17" ht="45" customHeight="1" x14ac:dyDescent="0.25">
      <c r="A96" s="5">
        <v>2</v>
      </c>
      <c r="B96" s="1" t="s">
        <v>226</v>
      </c>
      <c r="C96" s="1" t="s">
        <v>38</v>
      </c>
      <c r="D96" s="1" t="s">
        <v>217</v>
      </c>
      <c r="E96" s="1" t="s">
        <v>227</v>
      </c>
      <c r="F96" s="1" t="s">
        <v>69</v>
      </c>
      <c r="G96" s="1"/>
      <c r="H96" s="1" t="s">
        <v>63</v>
      </c>
      <c r="I96" s="1" t="s">
        <v>219</v>
      </c>
      <c r="J96" s="1">
        <v>0</v>
      </c>
      <c r="K96" s="1">
        <v>4877590</v>
      </c>
      <c r="L96" s="1">
        <v>8326580</v>
      </c>
      <c r="M96" s="1">
        <v>102000</v>
      </c>
      <c r="N96" s="1">
        <v>8000</v>
      </c>
      <c r="O96" s="1">
        <v>0</v>
      </c>
      <c r="P96" s="1"/>
      <c r="Q96" s="1"/>
    </row>
    <row r="97" spans="1:17" x14ac:dyDescent="0.25">
      <c r="A97" s="3">
        <f>COUNTIF(A95:A96,"&gt;0")</f>
        <v>2</v>
      </c>
      <c r="B97" s="3" t="s">
        <v>51</v>
      </c>
      <c r="C97" s="3"/>
      <c r="D97" s="3"/>
      <c r="E97" s="3"/>
      <c r="F97" s="3"/>
      <c r="G97" s="3"/>
      <c r="H97" s="3"/>
      <c r="I97" s="3"/>
      <c r="J97" s="3">
        <f t="shared" ref="J97:O97" si="15">SUMIF(J95:J96,"&gt;0")</f>
        <v>7682</v>
      </c>
      <c r="K97" s="3">
        <f t="shared" si="15"/>
        <v>4915490</v>
      </c>
      <c r="L97" s="3">
        <f t="shared" si="15"/>
        <v>10361980</v>
      </c>
      <c r="M97" s="3">
        <f t="shared" si="15"/>
        <v>12544200</v>
      </c>
      <c r="N97" s="3">
        <f t="shared" si="15"/>
        <v>1068500</v>
      </c>
      <c r="O97" s="3">
        <f t="shared" si="15"/>
        <v>27000</v>
      </c>
      <c r="P97" s="3"/>
      <c r="Q97" s="3"/>
    </row>
    <row r="99" spans="1:17" x14ac:dyDescent="0.25">
      <c r="A99" s="2"/>
      <c r="B99" s="9" t="s">
        <v>228</v>
      </c>
      <c r="C99" s="9"/>
      <c r="D99" s="9"/>
      <c r="E99" s="9"/>
      <c r="F99" s="9"/>
      <c r="G99" s="9"/>
      <c r="H99" s="9"/>
      <c r="I99" s="9"/>
      <c r="J99" s="9"/>
      <c r="K99" s="9"/>
      <c r="L99" s="7"/>
      <c r="M99" s="7"/>
      <c r="N99" s="7"/>
      <c r="O99" s="7"/>
      <c r="P99" s="7"/>
      <c r="Q99" s="7"/>
    </row>
    <row r="100" spans="1:17" ht="45.75" customHeight="1" x14ac:dyDescent="0.25">
      <c r="A100" s="5">
        <v>1</v>
      </c>
      <c r="B100" s="1" t="s">
        <v>229</v>
      </c>
      <c r="C100" s="1" t="s">
        <v>38</v>
      </c>
      <c r="D100" s="1" t="s">
        <v>230</v>
      </c>
      <c r="E100" s="1" t="s">
        <v>231</v>
      </c>
      <c r="F100" s="1" t="s">
        <v>56</v>
      </c>
      <c r="G100" s="1"/>
      <c r="H100" s="1" t="s">
        <v>118</v>
      </c>
      <c r="I100" s="1" t="s">
        <v>232</v>
      </c>
      <c r="J100" s="1">
        <v>5400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/>
      <c r="Q100" s="1" t="s">
        <v>233</v>
      </c>
    </row>
    <row r="101" spans="1:17" ht="45.75" customHeight="1" x14ac:dyDescent="0.25">
      <c r="A101" s="5">
        <v>2</v>
      </c>
      <c r="B101" s="1" t="s">
        <v>234</v>
      </c>
      <c r="C101" s="1" t="s">
        <v>38</v>
      </c>
      <c r="D101" s="1" t="s">
        <v>230</v>
      </c>
      <c r="E101" s="1" t="s">
        <v>235</v>
      </c>
      <c r="F101" s="1" t="s">
        <v>56</v>
      </c>
      <c r="G101" s="1"/>
      <c r="H101" s="1" t="s">
        <v>118</v>
      </c>
      <c r="I101" s="1" t="s">
        <v>232</v>
      </c>
      <c r="J101" s="1">
        <v>5400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/>
      <c r="Q101" s="1" t="s">
        <v>236</v>
      </c>
    </row>
    <row r="102" spans="1:17" ht="45.75" customHeight="1" x14ac:dyDescent="0.25">
      <c r="A102" s="5">
        <v>3</v>
      </c>
      <c r="B102" s="1" t="s">
        <v>237</v>
      </c>
      <c r="C102" s="1" t="s">
        <v>38</v>
      </c>
      <c r="D102" s="1" t="s">
        <v>230</v>
      </c>
      <c r="E102" s="1" t="s">
        <v>131</v>
      </c>
      <c r="F102" s="1" t="s">
        <v>56</v>
      </c>
      <c r="G102" s="1"/>
      <c r="H102" s="1" t="s">
        <v>118</v>
      </c>
      <c r="I102" s="1" t="s">
        <v>232</v>
      </c>
      <c r="J102" s="1">
        <v>5400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/>
      <c r="Q102" s="1" t="s">
        <v>233</v>
      </c>
    </row>
    <row r="103" spans="1:17" ht="45.75" customHeight="1" x14ac:dyDescent="0.25">
      <c r="A103" s="5">
        <v>4</v>
      </c>
      <c r="B103" s="1" t="s">
        <v>238</v>
      </c>
      <c r="C103" s="1" t="s">
        <v>38</v>
      </c>
      <c r="D103" s="1" t="s">
        <v>230</v>
      </c>
      <c r="E103" s="1" t="s">
        <v>239</v>
      </c>
      <c r="F103" s="1" t="s">
        <v>56</v>
      </c>
      <c r="G103" s="1"/>
      <c r="H103" s="1" t="s">
        <v>118</v>
      </c>
      <c r="I103" s="1" t="s">
        <v>232</v>
      </c>
      <c r="J103" s="1">
        <v>5400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/>
      <c r="Q103" s="1" t="s">
        <v>240</v>
      </c>
    </row>
    <row r="104" spans="1:17" ht="45.75" customHeight="1" x14ac:dyDescent="0.25">
      <c r="A104" s="5">
        <v>5</v>
      </c>
      <c r="B104" s="1" t="s">
        <v>241</v>
      </c>
      <c r="C104" s="1" t="s">
        <v>38</v>
      </c>
      <c r="D104" s="1" t="s">
        <v>230</v>
      </c>
      <c r="E104" s="1" t="s">
        <v>242</v>
      </c>
      <c r="F104" s="1" t="s">
        <v>56</v>
      </c>
      <c r="G104" s="1"/>
      <c r="H104" s="1" t="s">
        <v>118</v>
      </c>
      <c r="I104" s="1" t="s">
        <v>232</v>
      </c>
      <c r="J104" s="1">
        <v>5400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/>
      <c r="Q104" s="1" t="s">
        <v>233</v>
      </c>
    </row>
    <row r="105" spans="1:17" ht="43.5" customHeight="1" x14ac:dyDescent="0.25">
      <c r="A105" s="5">
        <v>6</v>
      </c>
      <c r="B105" s="1" t="s">
        <v>243</v>
      </c>
      <c r="C105" s="1" t="s">
        <v>38</v>
      </c>
      <c r="D105" s="1" t="s">
        <v>230</v>
      </c>
      <c r="E105" s="1" t="s">
        <v>244</v>
      </c>
      <c r="F105" s="1" t="s">
        <v>56</v>
      </c>
      <c r="G105" s="1"/>
      <c r="H105" s="1" t="s">
        <v>118</v>
      </c>
      <c r="I105" s="1" t="s">
        <v>232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/>
      <c r="Q105" s="1"/>
    </row>
    <row r="106" spans="1:17" x14ac:dyDescent="0.25">
      <c r="A106" s="3">
        <f>COUNTIF(A100:A105,"&gt;0")</f>
        <v>6</v>
      </c>
      <c r="B106" s="3" t="s">
        <v>51</v>
      </c>
      <c r="C106" s="3"/>
      <c r="D106" s="3"/>
      <c r="E106" s="3"/>
      <c r="F106" s="3"/>
      <c r="G106" s="3"/>
      <c r="H106" s="3"/>
      <c r="I106" s="3"/>
      <c r="J106" s="3">
        <f t="shared" ref="J106:O106" si="16">SUMIF(J100:J105,"&gt;0")</f>
        <v>27000</v>
      </c>
      <c r="K106" s="3">
        <f t="shared" si="16"/>
        <v>0</v>
      </c>
      <c r="L106" s="3">
        <f t="shared" si="16"/>
        <v>0</v>
      </c>
      <c r="M106" s="3">
        <f t="shared" si="16"/>
        <v>0</v>
      </c>
      <c r="N106" s="3">
        <f t="shared" si="16"/>
        <v>0</v>
      </c>
      <c r="O106" s="3">
        <f t="shared" si="16"/>
        <v>0</v>
      </c>
      <c r="P106" s="3"/>
      <c r="Q106" s="3"/>
    </row>
    <row r="109" spans="1:17" x14ac:dyDescent="0.25">
      <c r="A109" s="3">
        <f>SUMIF(B7:B108,"=Total",A7:A108)</f>
        <v>50</v>
      </c>
      <c r="B109" s="3" t="s">
        <v>245</v>
      </c>
      <c r="C109" s="3"/>
      <c r="D109" s="3"/>
      <c r="E109" s="3"/>
      <c r="F109" s="3"/>
      <c r="G109" s="3"/>
      <c r="H109" s="3"/>
      <c r="I109" s="3"/>
      <c r="J109" s="3">
        <f>SUMIF(B7:B108,"=Total",J7:J108)</f>
        <v>217204</v>
      </c>
      <c r="K109" s="3">
        <f>SUMIF(B7:B108,"=Total",K7:K108)</f>
        <v>58889631</v>
      </c>
      <c r="L109" s="3">
        <f>SUMIF(B7:B108,"=Total",L7:L108)</f>
        <v>32557068</v>
      </c>
      <c r="M109" s="3">
        <f>SUMIF(B7:B108,"=Total",M7:M108)</f>
        <v>125666237</v>
      </c>
      <c r="N109" s="3">
        <f>SUMIF(B7:B108,"=Total",N7:N108)</f>
        <v>23430692</v>
      </c>
      <c r="O109" s="3">
        <f>SUMIF(B7:B108,"=Total",O7:O108)</f>
        <v>28134845</v>
      </c>
      <c r="P109" s="3"/>
      <c r="Q109" s="3"/>
    </row>
  </sheetData>
  <mergeCells count="19">
    <mergeCell ref="B84:Q84"/>
    <mergeCell ref="B90:Q90"/>
    <mergeCell ref="B94:Q94"/>
    <mergeCell ref="B99:Q99"/>
    <mergeCell ref="B44:Q44"/>
    <mergeCell ref="B59:Q59"/>
    <mergeCell ref="B64:Q64"/>
    <mergeCell ref="B69:Q69"/>
    <mergeCell ref="B73:Q73"/>
    <mergeCell ref="B21:Q21"/>
    <mergeCell ref="B25:Q25"/>
    <mergeCell ref="B29:Q29"/>
    <mergeCell ref="B33:Q33"/>
    <mergeCell ref="B40:Q40"/>
    <mergeCell ref="A1:Q1"/>
    <mergeCell ref="A3:Q3"/>
    <mergeCell ref="B7:Q7"/>
    <mergeCell ref="B12:Q12"/>
    <mergeCell ref="B17:Q17"/>
  </mergeCells>
  <pageMargins left="0.23622047244094491" right="0.23622047244094491" top="0.23622047244094491" bottom="0.23622047244094491" header="0.23622047244094491" footer="0.23622047244094491"/>
  <pageSetup paperSize="9" orientation="landscape" r:id="rId1"/>
  <headerFooter>
    <oddFooter>&amp;R&amp;P</oddFooter>
    <evenFooter>&amp;R&amp;P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Sheet1</vt:lpstr>
      <vt:lpstr>Sheet1!Imprimare_titluri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2025-11-11T10:49:15Z</dcterms:modified>
</cp:coreProperties>
</file>