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380572AB-E6BC-45AC-80B4-2D46C58DABC2}" xr6:coauthVersionLast="47" xr6:coauthVersionMax="47" xr10:uidLastSave="{00000000-0000-0000-0000-000000000000}"/>
  <bookViews>
    <workbookView xWindow="-120" yWindow="-120" windowWidth="29040" windowHeight="15840" xr2:uid="{00000000-000D-0000-FFFF-FFFF00000000}"/>
  </bookViews>
  <sheets>
    <sheet name="comparativ 01.01.2017_01.01.201" sheetId="2" r:id="rId1"/>
  </sheets>
  <definedNames>
    <definedName name="_xlnm.Print_Titles" localSheetId="0">'comparativ 01.01.2017_01.01.201'!$3:$6</definedName>
    <definedName name="_xlnm.Print_Area" localSheetId="0">'comparativ 01.01.2017_01.01.201'!$A:$P</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O8" i="2" l="1"/>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7" i="2"/>
  <c r="J42" i="2"/>
  <c r="C42" i="2" l="1"/>
  <c r="F42" i="2"/>
  <c r="I42" i="2" s="1"/>
  <c r="I17" i="2"/>
  <c r="I18" i="2"/>
  <c r="I19" i="2"/>
  <c r="P11" i="2"/>
  <c r="P14" i="2"/>
  <c r="P13" i="2"/>
  <c r="P12" i="2"/>
  <c r="P8" i="2"/>
  <c r="P9" i="2"/>
  <c r="P10" i="2"/>
  <c r="P15" i="2"/>
  <c r="P16" i="2"/>
  <c r="P17" i="2"/>
  <c r="P18" i="2"/>
  <c r="P19" i="2"/>
  <c r="P20" i="2"/>
  <c r="P21" i="2"/>
  <c r="P22" i="2"/>
  <c r="I31" i="2"/>
  <c r="N42" i="2"/>
  <c r="M42" i="2"/>
  <c r="K42" i="2"/>
  <c r="L42" i="2" s="1"/>
  <c r="G42" i="2"/>
  <c r="D42" i="2"/>
  <c r="P41" i="2"/>
  <c r="L41" i="2"/>
  <c r="I41" i="2"/>
  <c r="E41" i="2"/>
  <c r="P40" i="2"/>
  <c r="L40" i="2"/>
  <c r="I40" i="2"/>
  <c r="E40" i="2"/>
  <c r="P39" i="2"/>
  <c r="L39" i="2"/>
  <c r="I39" i="2"/>
  <c r="E39" i="2"/>
  <c r="P38" i="2"/>
  <c r="L38" i="2"/>
  <c r="I38" i="2"/>
  <c r="E38" i="2"/>
  <c r="P37" i="2"/>
  <c r="L37" i="2"/>
  <c r="I37" i="2"/>
  <c r="E37" i="2"/>
  <c r="P36" i="2"/>
  <c r="L36" i="2"/>
  <c r="I36" i="2"/>
  <c r="E36" i="2"/>
  <c r="P35" i="2"/>
  <c r="L35" i="2"/>
  <c r="I35" i="2"/>
  <c r="E35" i="2"/>
  <c r="P34" i="2"/>
  <c r="L34" i="2"/>
  <c r="I34" i="2"/>
  <c r="E34" i="2"/>
  <c r="P33" i="2"/>
  <c r="L33" i="2"/>
  <c r="I33" i="2"/>
  <c r="E33" i="2"/>
  <c r="P32" i="2"/>
  <c r="L32" i="2"/>
  <c r="I32" i="2"/>
  <c r="E32" i="2"/>
  <c r="P31" i="2"/>
  <c r="L31" i="2"/>
  <c r="E31" i="2"/>
  <c r="P30" i="2"/>
  <c r="L30" i="2"/>
  <c r="I30" i="2"/>
  <c r="E30" i="2"/>
  <c r="P29" i="2"/>
  <c r="L29" i="2"/>
  <c r="I29" i="2"/>
  <c r="E29" i="2"/>
  <c r="P28" i="2"/>
  <c r="L28" i="2"/>
  <c r="I28" i="2"/>
  <c r="E28" i="2"/>
  <c r="P27" i="2"/>
  <c r="L27" i="2"/>
  <c r="I27" i="2"/>
  <c r="E27" i="2"/>
  <c r="P26" i="2"/>
  <c r="L26" i="2"/>
  <c r="I26" i="2"/>
  <c r="E26" i="2"/>
  <c r="P25" i="2"/>
  <c r="L25" i="2"/>
  <c r="I25" i="2"/>
  <c r="E25" i="2"/>
  <c r="P24" i="2"/>
  <c r="L24" i="2"/>
  <c r="I24" i="2"/>
  <c r="E24" i="2"/>
  <c r="P23" i="2"/>
  <c r="L23" i="2"/>
  <c r="I23" i="2"/>
  <c r="E23" i="2"/>
  <c r="L22" i="2"/>
  <c r="I22" i="2"/>
  <c r="E22" i="2"/>
  <c r="L21" i="2"/>
  <c r="I21" i="2"/>
  <c r="E21" i="2"/>
  <c r="L20" i="2"/>
  <c r="I20" i="2"/>
  <c r="E20" i="2"/>
  <c r="L19" i="2"/>
  <c r="E19" i="2"/>
  <c r="L18" i="2"/>
  <c r="E18" i="2"/>
  <c r="L17" i="2"/>
  <c r="E17" i="2"/>
  <c r="L16" i="2"/>
  <c r="I16" i="2"/>
  <c r="E16" i="2"/>
  <c r="L15" i="2"/>
  <c r="I15" i="2"/>
  <c r="E15" i="2"/>
  <c r="L14" i="2"/>
  <c r="I14" i="2"/>
  <c r="E14" i="2"/>
  <c r="L13" i="2"/>
  <c r="I13" i="2"/>
  <c r="E13" i="2"/>
  <c r="L12" i="2"/>
  <c r="I12" i="2"/>
  <c r="E12" i="2"/>
  <c r="L11" i="2"/>
  <c r="I11" i="2"/>
  <c r="E11" i="2"/>
  <c r="L10" i="2"/>
  <c r="I10" i="2"/>
  <c r="E10" i="2"/>
  <c r="L9" i="2"/>
  <c r="I9" i="2"/>
  <c r="E9" i="2"/>
  <c r="L8" i="2"/>
  <c r="I8" i="2"/>
  <c r="E8" i="2"/>
  <c r="P7" i="2"/>
  <c r="L7" i="2"/>
  <c r="I7" i="2"/>
  <c r="E7" i="2"/>
  <c r="E42" i="2" l="1"/>
  <c r="H42" i="2"/>
  <c r="P42" i="2"/>
  <c r="O42" i="2"/>
</calcChain>
</file>

<file path=xl/sharedStrings.xml><?xml version="1.0" encoding="utf-8"?>
<sst xmlns="http://schemas.openxmlformats.org/spreadsheetml/2006/main" count="53" uniqueCount="50">
  <si>
    <t>Denumirea unităţii administrativ-teritorială</t>
  </si>
  <si>
    <t>TOTAL</t>
  </si>
  <si>
    <t xml:space="preserve">Numărul </t>
  </si>
  <si>
    <t>Consiliul raional Anenii Noi</t>
  </si>
  <si>
    <t>Consiliul raional Basarabeasca</t>
  </si>
  <si>
    <t>Consiliul raional Briceni</t>
  </si>
  <si>
    <t>Consiliul raional Cahul</t>
  </si>
  <si>
    <t>Consiliul raional Cantemir</t>
  </si>
  <si>
    <t>Consiliul raional Călăraşi</t>
  </si>
  <si>
    <t>Consiliul raional Căuşeni</t>
  </si>
  <si>
    <t>Consiliul raional Cimişlia</t>
  </si>
  <si>
    <t>Consiliul raional Criuleni</t>
  </si>
  <si>
    <t>Consiliul raional Donduşeni</t>
  </si>
  <si>
    <t>Consiliul raional Drochia</t>
  </si>
  <si>
    <t>Consiliul raional Dubăsari</t>
  </si>
  <si>
    <t>Consiliul raional Făleşti</t>
  </si>
  <si>
    <t>Consiliul raional Floreşti</t>
  </si>
  <si>
    <t>Consiliul raional Glodeni</t>
  </si>
  <si>
    <t>Consiliul raional Hînceşti</t>
  </si>
  <si>
    <t>Consiliul raional Ialoveni</t>
  </si>
  <si>
    <t>Consiliul raional Leova</t>
  </si>
  <si>
    <t>Consiliul raional Nisporeni</t>
  </si>
  <si>
    <t>Consiliul raional Ocniţa</t>
  </si>
  <si>
    <t>Consiliul raional Orhei</t>
  </si>
  <si>
    <t>Consiliul raional Rîşcani</t>
  </si>
  <si>
    <t>Consiliul raional Rezina</t>
  </si>
  <si>
    <t>Consiliul raional Sîngerei</t>
  </si>
  <si>
    <t>Consiliul raional Soroca</t>
  </si>
  <si>
    <t>Consiliul raional Străşeni</t>
  </si>
  <si>
    <t>Consiliul raional Şoldăneşti</t>
  </si>
  <si>
    <t>Consiliul raional Ştefan Vodă</t>
  </si>
  <si>
    <t>Consiliul raional Taraclia</t>
  </si>
  <si>
    <t>Consiliul raional Teleneşti</t>
  </si>
  <si>
    <t>Consiliul raional Ungheni</t>
  </si>
  <si>
    <t>Primăria mun. Bălţi</t>
  </si>
  <si>
    <t>Primăria mun. Chişinău</t>
  </si>
  <si>
    <t>UTA Gagauzia</t>
  </si>
  <si>
    <t>Anexa nr.4</t>
  </si>
  <si>
    <t xml:space="preserve">Nr. d/o </t>
  </si>
  <si>
    <t>Agenţi economici administraţi de unităţile administrativ- teritoriale</t>
  </si>
  <si>
    <t>Ritmul creşterii/ descreşt., %</t>
  </si>
  <si>
    <t>Consiliul raional Edineţ</t>
  </si>
  <si>
    <t>Creștere             /            descreș.,  (+/-)</t>
  </si>
  <si>
    <t>Creștere             /            descreș. (+/-)</t>
  </si>
  <si>
    <t>Autorități publice locale/ Instituţii publice locale/ Instituți medico-sanitare publice</t>
  </si>
  <si>
    <t>Valoarea patrimoniului public,                    mii lei</t>
  </si>
  <si>
    <t>Valoarea patrimoniului public, conform capitalului propriu,             mii lei</t>
  </si>
  <si>
    <t xml:space="preserve">              Balanţa patrimoniului public al unităţilor administrativ-teritoriale ale Republicii Moldova conform situaţiei de la 1 ianuarie 2017 comparativ cu aceeaşi perioadă a anului 2016</t>
  </si>
  <si>
    <r>
      <rPr>
        <b/>
        <i/>
        <sz val="10"/>
        <color indexed="8"/>
        <rFont val="Times New Roman"/>
        <family val="1"/>
        <charset val="204"/>
      </rPr>
      <t>Remarcă:</t>
    </r>
    <r>
      <rPr>
        <sz val="10"/>
        <color indexed="8"/>
        <rFont val="Times New Roman"/>
        <family val="1"/>
        <charset val="204"/>
      </rPr>
      <t xml:space="preserve">                                                                                                                                                                                                                                                                                                             a)  Micșorarea semnificativă a valorii patrimoniului public al autorităților publice și instituțiilor subordonate este determinată de aprobarea de către Ministerul Finanțelor a noilor Norme metodologice privind evidența contabilă și raportarea financiară în sistemul bugetar (Ordinul nr.216 din 28.12.2015), fiind întrodusă calcularea uzurii mijloacelor fixe administrate.                                                                                                                                                                                                                                                                                                 b) Majorarea valorii patrimoniului public al agenților economici administrați de: Consiliul raional Căușeni (poz.7) este determinată de reflectarea în darea de seamă a valorii capitalului public al Î.M.”Apa-Canal Căușeni” (3,2 mil lei); Consiliul raional Fălești (poz.14) - de majorarea capitalului propriu al Î.M.”Direcția de producție al gospodăriei comunale și de locuințe” din contul aportului  Primăriei Fălești sub formă de mijloace fixe în sumă de 17,9 mil lei; Consiliul raional Ștefan Vodă (poz. 29) - este determinată de reflectarea în darea de seamă a valorii capitalului public al Î.M.”Ermoclia-Service” în sumă de 0.6 mil lei.                                                                                                                                                                                                                                                                                                                                                                     c) Micșorarea semnificativă a valorii patrimoniului public al agenților economici administrați de:  Consiliul raional Basarabeasca (poz. 2) rezultă din micșorarea activelor nete a Î.M. ”Gospodăria Comunal Locativă Basarabeasca” cu 57,2 mil lei;  Consiliul raional Cahul (poz.4) - din micșorarea activelor nete a Î.M.”Apa-Canal” cu 15,26 mil lei;  Consiliul raional Leova (poz.19) - din micșorarea activelor nete ale S.A.”Apa-Canal”  cu 27,41 mil lei; Consiliul raional Rezina (poz.24) -  rezultă din cauza neprezentării informației depline privind patrimoniul public administrat;  Consiliul raional Taraclia (poz.30)  - rezultă din cauaza radierii din Registrul de Stat al persoanelor juridice a  Î.M. ”Gospodăria  locativ-comunală Taraclia”. </t>
    </r>
  </si>
  <si>
    <t>Creșterea             /            descreș.,                 mii lei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</si>
</sst>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1"/>
      <color theme="1"/>
      <name val="Calibri"/>
      <family val="2"/>
      <charset val="238"/>
      <scheme val="minor"/>
    </font>
    <font>
      <sz val="10"/>
      <name val="Times New Roman"/>
      <family val="1"/>
      <charset val="204"/>
    </font>
    <font>
      <b/>
      <sz val="10"/>
      <name val="Times New Roman"/>
      <family val="1"/>
      <charset val="204"/>
    </font>
    <font>
      <sz val="9"/>
      <name val="Times New Roman"/>
      <family val="1"/>
      <charset val="204"/>
    </font>
    <font>
      <sz val="8"/>
      <name val="Calibri"/>
      <family val="2"/>
      <charset val="238"/>
    </font>
    <font>
      <sz val="10"/>
      <color indexed="8"/>
      <name val="Times New Roman"/>
      <family val="1"/>
      <charset val="204"/>
    </font>
    <font>
      <b/>
      <sz val="9"/>
      <name val="Times New Roman"/>
      <family val="1"/>
      <charset val="204"/>
    </font>
    <font>
      <b/>
      <i/>
      <sz val="10"/>
      <color indexed="8"/>
      <name val="Times New Roman"/>
      <family val="1"/>
      <charset val="204"/>
    </font>
    <font>
      <sz val="8"/>
      <name val="Times New Roman"/>
      <family val="1"/>
      <charset val="204"/>
    </font>
    <font>
      <sz val="8"/>
      <color indexed="8"/>
      <name val="Times New Roman"/>
      <family val="1"/>
      <charset val="204"/>
    </font>
  </fonts>
  <fills count="3">
    <fill>
      <patternFill patternType="none"/>
    </fill>
    <fill>
      <patternFill patternType="gray125"/>
    </fill>
    <fill>
      <patternFill patternType="solid">
        <fgColor indexed="9"/>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dashed">
        <color indexed="64"/>
      </right>
      <top style="thin">
        <color indexed="64"/>
      </top>
      <bottom style="hair">
        <color indexed="64"/>
      </bottom>
      <diagonal/>
    </border>
    <border>
      <left style="hair">
        <color indexed="64"/>
      </left>
      <right style="dashed">
        <color indexed="64"/>
      </right>
      <top style="hair">
        <color indexed="64"/>
      </top>
      <bottom style="hair">
        <color indexed="64"/>
      </bottom>
      <diagonal/>
    </border>
    <border>
      <left style="hair">
        <color indexed="64"/>
      </left>
      <right style="dashed">
        <color indexed="64"/>
      </right>
      <top style="hair">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dashed">
        <color indexed="64"/>
      </right>
      <top/>
      <bottom style="hair">
        <color indexed="64"/>
      </bottom>
      <diagonal/>
    </border>
    <border>
      <left style="thin">
        <color indexed="64"/>
      </left>
      <right style="dashed">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diagonal/>
    </border>
  </borders>
  <cellStyleXfs count="1">
    <xf numFmtId="0" fontId="0" fillId="0" borderId="0"/>
  </cellStyleXfs>
  <cellXfs count="85">
    <xf numFmtId="0" fontId="0" fillId="0" borderId="0" xfId="0"/>
    <xf numFmtId="0" fontId="1" fillId="0" borderId="0" xfId="0" applyFont="1" applyFill="1"/>
    <xf numFmtId="164" fontId="1" fillId="0" borderId="0" xfId="0" applyNumberFormat="1" applyFont="1" applyFill="1"/>
    <xf numFmtId="0" fontId="1" fillId="0" borderId="8" xfId="0" applyFont="1" applyFill="1" applyBorder="1"/>
    <xf numFmtId="1" fontId="1" fillId="0" borderId="8" xfId="0" applyNumberFormat="1" applyFont="1" applyFill="1" applyBorder="1"/>
    <xf numFmtId="0" fontId="2" fillId="0" borderId="1" xfId="0" applyFont="1" applyFill="1" applyBorder="1" applyAlignment="1">
      <alignment horizontal="center"/>
    </xf>
    <xf numFmtId="4" fontId="2" fillId="0" borderId="1" xfId="0" applyNumberFormat="1" applyFont="1" applyFill="1" applyBorder="1" applyAlignment="1"/>
    <xf numFmtId="3" fontId="2" fillId="0" borderId="1" xfId="0" applyNumberFormat="1" applyFont="1" applyFill="1" applyBorder="1" applyAlignment="1"/>
    <xf numFmtId="165" fontId="2" fillId="0" borderId="1" xfId="0" applyNumberFormat="1" applyFont="1" applyFill="1" applyBorder="1" applyAlignment="1"/>
    <xf numFmtId="3" fontId="1" fillId="0" borderId="0" xfId="0" applyNumberFormat="1" applyFont="1" applyFill="1"/>
    <xf numFmtId="0" fontId="1" fillId="0" borderId="0" xfId="0" applyFont="1" applyFill="1" applyAlignment="1">
      <alignment vertical="top"/>
    </xf>
    <xf numFmtId="0" fontId="2" fillId="0" borderId="0" xfId="0" applyFont="1" applyFill="1" applyBorder="1" applyAlignment="1">
      <alignment vertical="top" wrapText="1"/>
    </xf>
    <xf numFmtId="165" fontId="1" fillId="0" borderId="8" xfId="0" applyNumberFormat="1" applyFont="1" applyFill="1" applyBorder="1"/>
    <xf numFmtId="165" fontId="1" fillId="0" borderId="10" xfId="0" applyNumberFormat="1" applyFont="1" applyFill="1" applyBorder="1"/>
    <xf numFmtId="4" fontId="2" fillId="0" borderId="11" xfId="0" applyNumberFormat="1" applyFont="1" applyFill="1" applyBorder="1"/>
    <xf numFmtId="4" fontId="2" fillId="0" borderId="13" xfId="0" applyNumberFormat="1" applyFont="1" applyFill="1" applyBorder="1"/>
    <xf numFmtId="0" fontId="2" fillId="0" borderId="0" xfId="0" applyFont="1" applyFill="1" applyBorder="1" applyAlignment="1">
      <alignment horizontal="center" vertical="top" wrapText="1"/>
    </xf>
    <xf numFmtId="0" fontId="5" fillId="0" borderId="0" xfId="0" applyFont="1" applyFill="1"/>
    <xf numFmtId="0" fontId="5" fillId="0" borderId="0" xfId="0" applyFont="1"/>
    <xf numFmtId="0" fontId="5" fillId="0" borderId="9" xfId="0" applyFont="1" applyFill="1" applyBorder="1"/>
    <xf numFmtId="0" fontId="5" fillId="0" borderId="10" xfId="0" applyFont="1" applyFill="1" applyBorder="1"/>
    <xf numFmtId="4" fontId="5" fillId="0" borderId="17" xfId="0" applyNumberFormat="1" applyFont="1" applyFill="1" applyBorder="1" applyAlignment="1">
      <alignment horizontal="right"/>
    </xf>
    <xf numFmtId="4" fontId="5" fillId="0" borderId="10" xfId="0" applyNumberFormat="1" applyFont="1" applyFill="1" applyBorder="1" applyAlignment="1">
      <alignment horizontal="right"/>
    </xf>
    <xf numFmtId="0" fontId="1" fillId="0" borderId="12" xfId="0" applyNumberFormat="1" applyFont="1" applyFill="1" applyBorder="1"/>
    <xf numFmtId="0" fontId="5" fillId="0" borderId="12" xfId="0" applyFont="1" applyFill="1" applyBorder="1"/>
    <xf numFmtId="0" fontId="5" fillId="0" borderId="8" xfId="0" applyFont="1" applyFill="1" applyBorder="1"/>
    <xf numFmtId="4" fontId="5" fillId="0" borderId="18" xfId="0" applyNumberFormat="1" applyFont="1" applyFill="1" applyBorder="1" applyAlignment="1">
      <alignment horizontal="right"/>
    </xf>
    <xf numFmtId="4" fontId="5" fillId="0" borderId="8" xfId="0" applyNumberFormat="1" applyFont="1" applyFill="1" applyBorder="1" applyAlignment="1">
      <alignment horizontal="right"/>
    </xf>
    <xf numFmtId="0" fontId="5" fillId="0" borderId="0" xfId="0" applyFont="1"/>
    <xf numFmtId="14" fontId="8" fillId="0" borderId="2" xfId="0" applyNumberFormat="1" applyFont="1" applyFill="1" applyBorder="1" applyAlignment="1">
      <alignment horizontal="center" vertical="center" wrapText="1"/>
    </xf>
    <xf numFmtId="14" fontId="8" fillId="0" borderId="7" xfId="0" applyNumberFormat="1" applyFont="1" applyFill="1" applyBorder="1" applyAlignment="1">
      <alignment horizontal="center" vertical="center" wrapText="1"/>
    </xf>
    <xf numFmtId="0" fontId="9" fillId="0" borderId="0" xfId="0" applyFont="1"/>
    <xf numFmtId="164" fontId="2" fillId="0" borderId="1" xfId="0" applyNumberFormat="1" applyFont="1" applyFill="1" applyBorder="1" applyAlignment="1">
      <alignment horizontal="right"/>
    </xf>
    <xf numFmtId="164" fontId="2" fillId="0" borderId="16" xfId="0" applyNumberFormat="1" applyFont="1" applyFill="1" applyBorder="1"/>
    <xf numFmtId="165" fontId="2" fillId="0" borderId="16" xfId="0" applyNumberFormat="1" applyFont="1" applyFill="1" applyBorder="1"/>
    <xf numFmtId="2" fontId="1" fillId="0" borderId="0" xfId="0" applyNumberFormat="1" applyFont="1" applyFill="1" applyAlignment="1">
      <alignment vertical="top" wrapText="1"/>
    </xf>
    <xf numFmtId="2" fontId="5" fillId="0" borderId="0" xfId="0" applyNumberFormat="1" applyFont="1" applyAlignment="1">
      <alignment vertical="top" wrapText="1"/>
    </xf>
    <xf numFmtId="0" fontId="5" fillId="0" borderId="0" xfId="0" applyFont="1" applyAlignment="1">
      <alignment vertical="top"/>
    </xf>
    <xf numFmtId="165" fontId="1" fillId="0" borderId="14" xfId="0" applyNumberFormat="1" applyFont="1" applyFill="1" applyBorder="1"/>
    <xf numFmtId="4" fontId="2" fillId="0" borderId="21" xfId="0" applyNumberFormat="1" applyFont="1" applyFill="1" applyBorder="1"/>
    <xf numFmtId="4" fontId="5" fillId="0" borderId="14" xfId="0" applyNumberFormat="1" applyFont="1" applyFill="1" applyBorder="1" applyAlignment="1">
      <alignment horizontal="right"/>
    </xf>
    <xf numFmtId="4" fontId="1" fillId="0" borderId="17" xfId="0" applyNumberFormat="1" applyFont="1" applyFill="1" applyBorder="1"/>
    <xf numFmtId="4" fontId="1" fillId="0" borderId="18" xfId="0" applyNumberFormat="1" applyFont="1" applyFill="1" applyBorder="1"/>
    <xf numFmtId="4" fontId="1" fillId="0" borderId="22" xfId="0" applyNumberFormat="1" applyFont="1" applyFill="1" applyBorder="1"/>
    <xf numFmtId="3" fontId="2" fillId="0" borderId="24" xfId="0" applyNumberFormat="1" applyFont="1" applyFill="1" applyBorder="1"/>
    <xf numFmtId="0" fontId="1" fillId="0" borderId="20" xfId="0" applyNumberFormat="1" applyFont="1" applyFill="1" applyBorder="1"/>
    <xf numFmtId="1" fontId="1" fillId="0" borderId="14" xfId="0" applyNumberFormat="1" applyFont="1" applyFill="1" applyBorder="1"/>
    <xf numFmtId="3" fontId="2" fillId="0" borderId="25" xfId="0" applyNumberFormat="1" applyFont="1" applyFill="1" applyBorder="1"/>
    <xf numFmtId="4" fontId="5" fillId="0" borderId="22" xfId="0" applyNumberFormat="1" applyFont="1" applyFill="1" applyBorder="1" applyAlignment="1">
      <alignment horizontal="right"/>
    </xf>
    <xf numFmtId="3" fontId="2" fillId="0" borderId="23" xfId="0" applyNumberFormat="1" applyFont="1" applyFill="1" applyBorder="1"/>
    <xf numFmtId="0" fontId="5" fillId="0" borderId="20" xfId="0" applyFont="1" applyFill="1" applyBorder="1"/>
    <xf numFmtId="0" fontId="5" fillId="0" borderId="14" xfId="0" applyFont="1" applyFill="1" applyBorder="1"/>
    <xf numFmtId="0" fontId="1" fillId="0" borderId="28" xfId="0" applyNumberFormat="1" applyFont="1" applyFill="1" applyBorder="1"/>
    <xf numFmtId="0" fontId="1" fillId="0" borderId="29" xfId="0" applyFont="1" applyFill="1" applyBorder="1"/>
    <xf numFmtId="3" fontId="2" fillId="0" borderId="30" xfId="0" applyNumberFormat="1" applyFont="1" applyFill="1" applyBorder="1"/>
    <xf numFmtId="14" fontId="8" fillId="0" borderId="1" xfId="0" applyNumberFormat="1" applyFont="1" applyFill="1" applyBorder="1" applyAlignment="1">
      <alignment horizontal="center" vertical="center" wrapText="1"/>
    </xf>
    <xf numFmtId="2" fontId="1" fillId="0" borderId="35" xfId="0" applyNumberFormat="1" applyFont="1" applyFill="1" applyBorder="1" applyAlignment="1">
      <alignment vertical="top" wrapText="1"/>
    </xf>
    <xf numFmtId="2" fontId="1" fillId="2" borderId="36" xfId="0" applyNumberFormat="1" applyFont="1" applyFill="1" applyBorder="1" applyAlignment="1">
      <alignment vertical="top" wrapText="1"/>
    </xf>
    <xf numFmtId="2" fontId="1" fillId="0" borderId="36" xfId="0" applyNumberFormat="1" applyFont="1" applyFill="1" applyBorder="1" applyAlignment="1">
      <alignment vertical="top" wrapText="1"/>
    </xf>
    <xf numFmtId="2" fontId="1" fillId="0" borderId="37" xfId="0" applyNumberFormat="1" applyFont="1" applyFill="1" applyBorder="1" applyAlignment="1">
      <alignment vertical="top" wrapText="1"/>
    </xf>
    <xf numFmtId="0" fontId="1" fillId="0" borderId="32" xfId="0" applyFont="1" applyFill="1" applyBorder="1" applyAlignment="1">
      <alignment vertical="top"/>
    </xf>
    <xf numFmtId="0" fontId="1" fillId="0" borderId="33" xfId="0" applyFont="1" applyFill="1" applyBorder="1" applyAlignment="1">
      <alignment vertical="top"/>
    </xf>
    <xf numFmtId="0" fontId="1" fillId="0" borderId="34" xfId="0" applyFont="1" applyFill="1" applyBorder="1" applyAlignment="1">
      <alignment vertical="top"/>
    </xf>
    <xf numFmtId="0" fontId="3" fillId="0" borderId="1" xfId="0" applyFont="1" applyFill="1" applyBorder="1" applyAlignment="1">
      <alignment horizontal="center" vertical="center" wrapText="1"/>
    </xf>
    <xf numFmtId="165" fontId="3" fillId="0" borderId="6" xfId="0" applyNumberFormat="1" applyFont="1" applyBorder="1" applyAlignment="1">
      <alignment horizontal="center" vertical="center" wrapText="1"/>
    </xf>
    <xf numFmtId="165" fontId="3" fillId="0" borderId="15" xfId="0" quotePrefix="1" applyNumberFormat="1" applyFont="1" applyBorder="1" applyAlignment="1">
      <alignment horizontal="center" vertical="center" wrapText="1"/>
    </xf>
    <xf numFmtId="0" fontId="5" fillId="0" borderId="19" xfId="0" applyNumberFormat="1" applyFont="1" applyBorder="1" applyAlignment="1">
      <alignment horizontal="left" vertical="top" wrapText="1"/>
    </xf>
    <xf numFmtId="164" fontId="2" fillId="0" borderId="0" xfId="0" applyNumberFormat="1" applyFont="1" applyFill="1" applyAlignment="1">
      <alignment horizontal="center" vertical="top"/>
    </xf>
    <xf numFmtId="0" fontId="2" fillId="0" borderId="0"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2" xfId="0" applyFont="1" applyFill="1" applyBorder="1" applyAlignment="1">
      <alignment horizontal="center" vertical="top" wrapText="1"/>
    </xf>
    <xf numFmtId="2" fontId="3" fillId="0" borderId="1" xfId="0" applyNumberFormat="1" applyFont="1" applyFill="1" applyBorder="1" applyAlignment="1">
      <alignment horizontal="center" vertical="top" wrapText="1"/>
    </xf>
    <xf numFmtId="2" fontId="3" fillId="0" borderId="2" xfId="0" applyNumberFormat="1" applyFont="1" applyFill="1" applyBorder="1" applyAlignment="1">
      <alignment horizontal="center" vertical="top"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3"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165" fontId="3" fillId="0" borderId="26" xfId="0" applyNumberFormat="1" applyFont="1" applyBorder="1" applyAlignment="1">
      <alignment horizontal="center" vertical="center" wrapText="1"/>
    </xf>
    <xf numFmtId="165" fontId="3" fillId="0" borderId="27" xfId="0" quotePrefix="1" applyNumberFormat="1" applyFont="1" applyBorder="1" applyAlignment="1">
      <alignment horizontal="center" vertical="center" wrapText="1"/>
    </xf>
    <xf numFmtId="165" fontId="3" fillId="0" borderId="31" xfId="0" quotePrefix="1" applyNumberFormat="1" applyFont="1" applyBorder="1" applyAlignment="1">
      <alignment horizontal="center" vertical="center" wrapText="1"/>
    </xf>
    <xf numFmtId="164" fontId="3" fillId="0" borderId="3"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1" xfId="0" applyFont="1" applyFill="1" applyBorder="1" applyAlignment="1">
      <alignment horizontal="center"/>
    </xf>
    <xf numFmtId="14" fontId="3" fillId="0"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4"/>
  <sheetViews>
    <sheetView tabSelected="1" zoomScale="84" zoomScaleNormal="84" workbookViewId="0">
      <selection activeCell="R10" sqref="R10"/>
    </sheetView>
  </sheetViews>
  <sheetFormatPr defaultColWidth="9.140625" defaultRowHeight="12.75" x14ac:dyDescent="0.2"/>
  <cols>
    <col min="1" max="1" width="3.42578125" style="37" customWidth="1"/>
    <col min="2" max="2" width="19.42578125" style="36" customWidth="1"/>
    <col min="3" max="3" width="8.7109375" style="18" customWidth="1"/>
    <col min="4" max="4" width="9" style="18" customWidth="1"/>
    <col min="5" max="5" width="7.140625" style="18" customWidth="1"/>
    <col min="6" max="6" width="12" style="18" customWidth="1"/>
    <col min="7" max="7" width="11.28515625" style="18" customWidth="1"/>
    <col min="8" max="8" width="12" style="28" customWidth="1"/>
    <col min="9" max="9" width="7.7109375" style="18" customWidth="1"/>
    <col min="10" max="11" width="8.85546875" style="18" customWidth="1"/>
    <col min="12" max="12" width="6.42578125" style="18" customWidth="1"/>
    <col min="13" max="13" width="11.5703125" style="18" customWidth="1"/>
    <col min="14" max="14" width="11.7109375" style="18" customWidth="1"/>
    <col min="15" max="15" width="9.7109375" style="28" customWidth="1"/>
    <col min="16" max="16" width="8.85546875" style="18" customWidth="1"/>
    <col min="17" max="16384" width="9.140625" style="18"/>
  </cols>
  <sheetData>
    <row r="1" spans="1:16" x14ac:dyDescent="0.2">
      <c r="A1" s="10"/>
      <c r="B1" s="35"/>
      <c r="C1" s="1"/>
      <c r="D1" s="1"/>
      <c r="E1" s="1"/>
      <c r="F1" s="1"/>
      <c r="G1" s="1"/>
      <c r="H1" s="1"/>
      <c r="I1" s="1"/>
      <c r="J1" s="1"/>
      <c r="K1" s="9"/>
      <c r="L1" s="9"/>
      <c r="M1" s="2"/>
      <c r="N1" s="67" t="s">
        <v>37</v>
      </c>
      <c r="O1" s="67"/>
      <c r="P1" s="67"/>
    </row>
    <row r="2" spans="1:16" ht="26.25" customHeight="1" x14ac:dyDescent="0.2">
      <c r="A2" s="10"/>
      <c r="B2" s="68" t="s">
        <v>47</v>
      </c>
      <c r="C2" s="68"/>
      <c r="D2" s="68"/>
      <c r="E2" s="68"/>
      <c r="F2" s="68"/>
      <c r="G2" s="68"/>
      <c r="H2" s="68"/>
      <c r="I2" s="68"/>
      <c r="J2" s="68"/>
      <c r="K2" s="68"/>
      <c r="L2" s="68"/>
      <c r="M2" s="68"/>
      <c r="N2" s="68"/>
      <c r="O2" s="16"/>
      <c r="P2" s="11"/>
    </row>
    <row r="3" spans="1:16" x14ac:dyDescent="0.2">
      <c r="A3" s="69" t="s">
        <v>38</v>
      </c>
      <c r="B3" s="71" t="s">
        <v>0</v>
      </c>
      <c r="C3" s="73" t="s">
        <v>44</v>
      </c>
      <c r="D3" s="74"/>
      <c r="E3" s="74"/>
      <c r="F3" s="74"/>
      <c r="G3" s="74"/>
      <c r="H3" s="74"/>
      <c r="I3" s="75"/>
      <c r="J3" s="73" t="s">
        <v>39</v>
      </c>
      <c r="K3" s="74"/>
      <c r="L3" s="74"/>
      <c r="M3" s="74"/>
      <c r="N3" s="74"/>
      <c r="O3" s="74"/>
      <c r="P3" s="75"/>
    </row>
    <row r="4" spans="1:16" ht="13.15" customHeight="1" x14ac:dyDescent="0.2">
      <c r="A4" s="69"/>
      <c r="B4" s="71"/>
      <c r="C4" s="76" t="s">
        <v>2</v>
      </c>
      <c r="D4" s="76"/>
      <c r="E4" s="77" t="s">
        <v>42</v>
      </c>
      <c r="F4" s="80" t="s">
        <v>45</v>
      </c>
      <c r="G4" s="81"/>
      <c r="H4" s="64" t="s">
        <v>49</v>
      </c>
      <c r="I4" s="63" t="s">
        <v>40</v>
      </c>
      <c r="J4" s="76" t="s">
        <v>2</v>
      </c>
      <c r="K4" s="76"/>
      <c r="L4" s="77" t="s">
        <v>43</v>
      </c>
      <c r="M4" s="84" t="s">
        <v>46</v>
      </c>
      <c r="N4" s="76"/>
      <c r="O4" s="64" t="s">
        <v>49</v>
      </c>
      <c r="P4" s="63" t="s">
        <v>40</v>
      </c>
    </row>
    <row r="5" spans="1:16" ht="22.9" customHeight="1" x14ac:dyDescent="0.2">
      <c r="A5" s="69"/>
      <c r="B5" s="71"/>
      <c r="C5" s="76"/>
      <c r="D5" s="76"/>
      <c r="E5" s="78"/>
      <c r="F5" s="80"/>
      <c r="G5" s="81"/>
      <c r="H5" s="65"/>
      <c r="I5" s="63"/>
      <c r="J5" s="76"/>
      <c r="K5" s="76"/>
      <c r="L5" s="78"/>
      <c r="M5" s="84"/>
      <c r="N5" s="76"/>
      <c r="O5" s="65"/>
      <c r="P5" s="63"/>
    </row>
    <row r="6" spans="1:16" s="31" customFormat="1" ht="13.9" customHeight="1" x14ac:dyDescent="0.2">
      <c r="A6" s="70"/>
      <c r="B6" s="72"/>
      <c r="C6" s="55">
        <v>42736</v>
      </c>
      <c r="D6" s="55">
        <v>42370</v>
      </c>
      <c r="E6" s="79"/>
      <c r="F6" s="30">
        <v>42736</v>
      </c>
      <c r="G6" s="29">
        <v>42370</v>
      </c>
      <c r="H6" s="65"/>
      <c r="I6" s="82"/>
      <c r="J6" s="29">
        <v>42736</v>
      </c>
      <c r="K6" s="29">
        <v>42370</v>
      </c>
      <c r="L6" s="78"/>
      <c r="M6" s="30">
        <v>42736</v>
      </c>
      <c r="N6" s="29">
        <v>42370</v>
      </c>
      <c r="O6" s="65"/>
      <c r="P6" s="82"/>
    </row>
    <row r="7" spans="1:16" ht="27.75" customHeight="1" x14ac:dyDescent="0.2">
      <c r="A7" s="60">
        <v>1</v>
      </c>
      <c r="B7" s="56" t="s">
        <v>3</v>
      </c>
      <c r="C7" s="52">
        <v>76</v>
      </c>
      <c r="D7" s="53">
        <v>74</v>
      </c>
      <c r="E7" s="54">
        <f>C7-D7</f>
        <v>2</v>
      </c>
      <c r="F7" s="41">
        <v>540088</v>
      </c>
      <c r="G7" s="13">
        <v>656660.6</v>
      </c>
      <c r="H7" s="13">
        <f>F7-G7</f>
        <v>-116572.59999999998</v>
      </c>
      <c r="I7" s="14">
        <f>(F7-G7)/G7*100</f>
        <v>-17.752336595190876</v>
      </c>
      <c r="J7" s="19">
        <v>17</v>
      </c>
      <c r="K7" s="20">
        <v>17</v>
      </c>
      <c r="L7" s="49">
        <f>J7-K7</f>
        <v>0</v>
      </c>
      <c r="M7" s="21">
        <v>45320.9</v>
      </c>
      <c r="N7" s="22">
        <v>46845</v>
      </c>
      <c r="O7" s="13">
        <f>M7-N7</f>
        <v>-1524.0999999999985</v>
      </c>
      <c r="P7" s="14">
        <f>(M7-N7)/N7*100</f>
        <v>-3.2534955704984494</v>
      </c>
    </row>
    <row r="8" spans="1:16" ht="25.5" x14ac:dyDescent="0.2">
      <c r="A8" s="61">
        <v>2</v>
      </c>
      <c r="B8" s="57" t="s">
        <v>4</v>
      </c>
      <c r="C8" s="23">
        <v>20</v>
      </c>
      <c r="D8" s="3">
        <v>18</v>
      </c>
      <c r="E8" s="44">
        <f t="shared" ref="E8:E41" si="0">C8-D8</f>
        <v>2</v>
      </c>
      <c r="F8" s="42">
        <v>136409.03</v>
      </c>
      <c r="G8" s="12">
        <v>234078.3</v>
      </c>
      <c r="H8" s="12">
        <f t="shared" ref="H8:H42" si="1">F8-G8</f>
        <v>-97669.26999999999</v>
      </c>
      <c r="I8" s="15">
        <f t="shared" ref="I8:I41" si="2">(F8-G8)/G8*100</f>
        <v>-41.725042432382665</v>
      </c>
      <c r="J8" s="24">
        <v>7</v>
      </c>
      <c r="K8" s="25">
        <v>7</v>
      </c>
      <c r="L8" s="44">
        <f t="shared" ref="L8:L42" si="3">J8-K8</f>
        <v>0</v>
      </c>
      <c r="M8" s="26">
        <v>85873.5</v>
      </c>
      <c r="N8" s="27">
        <v>145021.29999999999</v>
      </c>
      <c r="O8" s="12">
        <f t="shared" ref="O8:O42" si="4">M8-N8</f>
        <v>-59147.799999999988</v>
      </c>
      <c r="P8" s="15">
        <f t="shared" ref="P8:P22" si="5">(M8-N8)/N8*100</f>
        <v>-40.78559494363931</v>
      </c>
    </row>
    <row r="9" spans="1:16" ht="24.75" customHeight="1" x14ac:dyDescent="0.2">
      <c r="A9" s="61">
        <v>3</v>
      </c>
      <c r="B9" s="58" t="s">
        <v>5</v>
      </c>
      <c r="C9" s="23">
        <v>38</v>
      </c>
      <c r="D9" s="3">
        <v>40</v>
      </c>
      <c r="E9" s="44">
        <f t="shared" si="0"/>
        <v>-2</v>
      </c>
      <c r="F9" s="42">
        <v>568198.61</v>
      </c>
      <c r="G9" s="12">
        <v>606268.6</v>
      </c>
      <c r="H9" s="12">
        <f t="shared" si="1"/>
        <v>-38069.989999999991</v>
      </c>
      <c r="I9" s="15">
        <f t="shared" si="2"/>
        <v>-6.2793933250047909</v>
      </c>
      <c r="J9" s="24">
        <v>16</v>
      </c>
      <c r="K9" s="25">
        <v>9</v>
      </c>
      <c r="L9" s="44">
        <f t="shared" si="3"/>
        <v>7</v>
      </c>
      <c r="M9" s="26">
        <v>19911.02</v>
      </c>
      <c r="N9" s="27">
        <v>18580.849999999999</v>
      </c>
      <c r="O9" s="12">
        <f t="shared" si="4"/>
        <v>1330.1700000000019</v>
      </c>
      <c r="P9" s="15">
        <f t="shared" si="5"/>
        <v>7.158822120624202</v>
      </c>
    </row>
    <row r="10" spans="1:16" ht="17.25" customHeight="1" x14ac:dyDescent="0.2">
      <c r="A10" s="61">
        <v>4</v>
      </c>
      <c r="B10" s="58" t="s">
        <v>6</v>
      </c>
      <c r="C10" s="23">
        <v>91</v>
      </c>
      <c r="D10" s="4">
        <v>91</v>
      </c>
      <c r="E10" s="44">
        <f t="shared" si="0"/>
        <v>0</v>
      </c>
      <c r="F10" s="42">
        <v>1244488.7</v>
      </c>
      <c r="G10" s="12">
        <v>1034673.7</v>
      </c>
      <c r="H10" s="12">
        <f t="shared" si="1"/>
        <v>209815</v>
      </c>
      <c r="I10" s="15">
        <f t="shared" si="2"/>
        <v>20.278373752034096</v>
      </c>
      <c r="J10" s="24">
        <v>29</v>
      </c>
      <c r="K10" s="25">
        <v>29</v>
      </c>
      <c r="L10" s="44">
        <f t="shared" si="3"/>
        <v>0</v>
      </c>
      <c r="M10" s="26">
        <v>19552.740000000002</v>
      </c>
      <c r="N10" s="27">
        <v>36622.44</v>
      </c>
      <c r="O10" s="12">
        <f t="shared" si="4"/>
        <v>-17069.7</v>
      </c>
      <c r="P10" s="15">
        <f t="shared" si="5"/>
        <v>-46.609947343759728</v>
      </c>
    </row>
    <row r="11" spans="1:16" ht="26.25" customHeight="1" x14ac:dyDescent="0.2">
      <c r="A11" s="61">
        <v>5</v>
      </c>
      <c r="B11" s="58" t="s">
        <v>7</v>
      </c>
      <c r="C11" s="23">
        <v>72</v>
      </c>
      <c r="D11" s="4">
        <v>72</v>
      </c>
      <c r="E11" s="44">
        <f t="shared" si="0"/>
        <v>0</v>
      </c>
      <c r="F11" s="42">
        <v>540332.69999999995</v>
      </c>
      <c r="G11" s="12">
        <v>433723.1</v>
      </c>
      <c r="H11" s="12">
        <f t="shared" si="1"/>
        <v>106609.59999999998</v>
      </c>
      <c r="I11" s="15">
        <f t="shared" si="2"/>
        <v>24.580106524185588</v>
      </c>
      <c r="J11" s="24">
        <v>22</v>
      </c>
      <c r="K11" s="25">
        <v>21</v>
      </c>
      <c r="L11" s="44">
        <f t="shared" si="3"/>
        <v>1</v>
      </c>
      <c r="M11" s="26">
        <v>11180.3</v>
      </c>
      <c r="N11" s="27">
        <v>11767.9</v>
      </c>
      <c r="O11" s="12">
        <f t="shared" si="4"/>
        <v>-587.60000000000036</v>
      </c>
      <c r="P11" s="15">
        <f>(M11-N11)/N11*100</f>
        <v>-4.9932443341632782</v>
      </c>
    </row>
    <row r="12" spans="1:16" ht="26.25" customHeight="1" x14ac:dyDescent="0.2">
      <c r="A12" s="61">
        <v>6</v>
      </c>
      <c r="B12" s="58" t="s">
        <v>8</v>
      </c>
      <c r="C12" s="23">
        <v>66</v>
      </c>
      <c r="D12" s="3">
        <v>66</v>
      </c>
      <c r="E12" s="44">
        <f t="shared" si="0"/>
        <v>0</v>
      </c>
      <c r="F12" s="42">
        <v>554310.11</v>
      </c>
      <c r="G12" s="12">
        <v>718203.3</v>
      </c>
      <c r="H12" s="12">
        <f t="shared" si="1"/>
        <v>-163893.19000000006</v>
      </c>
      <c r="I12" s="15">
        <f t="shared" si="2"/>
        <v>-22.81988818486354</v>
      </c>
      <c r="J12" s="24">
        <v>6</v>
      </c>
      <c r="K12" s="25">
        <v>6</v>
      </c>
      <c r="L12" s="44">
        <f t="shared" si="3"/>
        <v>0</v>
      </c>
      <c r="M12" s="26">
        <v>40301.550000000003</v>
      </c>
      <c r="N12" s="27">
        <v>40792.83</v>
      </c>
      <c r="O12" s="12">
        <f t="shared" si="4"/>
        <v>-491.27999999999884</v>
      </c>
      <c r="P12" s="15">
        <f>(M12-N12)/N12*100</f>
        <v>-1.204329290220852</v>
      </c>
    </row>
    <row r="13" spans="1:16" ht="24" customHeight="1" x14ac:dyDescent="0.2">
      <c r="A13" s="61">
        <v>7</v>
      </c>
      <c r="B13" s="58" t="s">
        <v>9</v>
      </c>
      <c r="C13" s="23">
        <v>82</v>
      </c>
      <c r="D13" s="3">
        <v>83</v>
      </c>
      <c r="E13" s="44">
        <f t="shared" si="0"/>
        <v>-1</v>
      </c>
      <c r="F13" s="42">
        <v>570517.31000000006</v>
      </c>
      <c r="G13" s="12">
        <v>719762.3</v>
      </c>
      <c r="H13" s="12">
        <f t="shared" si="1"/>
        <v>-149244.99</v>
      </c>
      <c r="I13" s="15">
        <f t="shared" si="2"/>
        <v>-20.735316367639705</v>
      </c>
      <c r="J13" s="24">
        <v>8</v>
      </c>
      <c r="K13" s="25">
        <v>8</v>
      </c>
      <c r="L13" s="44">
        <f t="shared" si="3"/>
        <v>0</v>
      </c>
      <c r="M13" s="26">
        <v>3221.8</v>
      </c>
      <c r="N13" s="27">
        <v>2.7</v>
      </c>
      <c r="O13" s="12">
        <f t="shared" si="4"/>
        <v>3219.1000000000004</v>
      </c>
      <c r="P13" s="15">
        <f>(M13-N13/N13*100)</f>
        <v>3121.8</v>
      </c>
    </row>
    <row r="14" spans="1:16" ht="26.25" customHeight="1" x14ac:dyDescent="0.2">
      <c r="A14" s="61">
        <v>8</v>
      </c>
      <c r="B14" s="58" t="s">
        <v>10</v>
      </c>
      <c r="C14" s="23">
        <v>60</v>
      </c>
      <c r="D14" s="3">
        <v>62</v>
      </c>
      <c r="E14" s="44">
        <f t="shared" si="0"/>
        <v>-2</v>
      </c>
      <c r="F14" s="42">
        <v>520854.18</v>
      </c>
      <c r="G14" s="12">
        <v>670629</v>
      </c>
      <c r="H14" s="12">
        <f t="shared" si="1"/>
        <v>-149774.82</v>
      </c>
      <c r="I14" s="15">
        <f t="shared" si="2"/>
        <v>-22.333483938213231</v>
      </c>
      <c r="J14" s="24">
        <v>5</v>
      </c>
      <c r="K14" s="25">
        <v>4</v>
      </c>
      <c r="L14" s="44">
        <f t="shared" si="3"/>
        <v>1</v>
      </c>
      <c r="M14" s="26">
        <v>102163.4</v>
      </c>
      <c r="N14" s="27">
        <v>103953.2</v>
      </c>
      <c r="O14" s="12">
        <f t="shared" si="4"/>
        <v>-1789.8000000000029</v>
      </c>
      <c r="P14" s="15">
        <f>(M14-N14)/N14*100</f>
        <v>-1.7217363198054538</v>
      </c>
    </row>
    <row r="15" spans="1:16" ht="24.75" customHeight="1" x14ac:dyDescent="0.2">
      <c r="A15" s="61">
        <v>9</v>
      </c>
      <c r="B15" s="58" t="s">
        <v>11</v>
      </c>
      <c r="C15" s="23">
        <v>65</v>
      </c>
      <c r="D15" s="3">
        <v>65</v>
      </c>
      <c r="E15" s="44">
        <f t="shared" si="0"/>
        <v>0</v>
      </c>
      <c r="F15" s="42">
        <v>472677.55</v>
      </c>
      <c r="G15" s="12">
        <v>649036.68999999994</v>
      </c>
      <c r="H15" s="12">
        <f t="shared" si="1"/>
        <v>-176359.13999999996</v>
      </c>
      <c r="I15" s="15">
        <f t="shared" si="2"/>
        <v>-27.172445366686432</v>
      </c>
      <c r="J15" s="24">
        <v>28</v>
      </c>
      <c r="K15" s="25">
        <v>27</v>
      </c>
      <c r="L15" s="44">
        <f t="shared" si="3"/>
        <v>1</v>
      </c>
      <c r="M15" s="26">
        <v>95902.05</v>
      </c>
      <c r="N15" s="27">
        <v>96092.626999999993</v>
      </c>
      <c r="O15" s="12">
        <f t="shared" si="4"/>
        <v>-190.57699999999022</v>
      </c>
      <c r="P15" s="15">
        <f t="shared" si="5"/>
        <v>-0.19832635026201359</v>
      </c>
    </row>
    <row r="16" spans="1:16" ht="25.5" x14ac:dyDescent="0.2">
      <c r="A16" s="61">
        <v>10</v>
      </c>
      <c r="B16" s="58" t="s">
        <v>12</v>
      </c>
      <c r="C16" s="23">
        <v>42</v>
      </c>
      <c r="D16" s="3">
        <v>42</v>
      </c>
      <c r="E16" s="44">
        <f t="shared" si="0"/>
        <v>0</v>
      </c>
      <c r="F16" s="42">
        <v>243629.9</v>
      </c>
      <c r="G16" s="12">
        <v>366440.1</v>
      </c>
      <c r="H16" s="12">
        <f t="shared" si="1"/>
        <v>-122810.19999999998</v>
      </c>
      <c r="I16" s="15">
        <f t="shared" si="2"/>
        <v>-33.514399761379828</v>
      </c>
      <c r="J16" s="24">
        <v>7</v>
      </c>
      <c r="K16" s="25">
        <v>8</v>
      </c>
      <c r="L16" s="44">
        <f t="shared" si="3"/>
        <v>-1</v>
      </c>
      <c r="M16" s="26">
        <v>3044.7</v>
      </c>
      <c r="N16" s="27">
        <v>4566.8999999999996</v>
      </c>
      <c r="O16" s="12">
        <f t="shared" si="4"/>
        <v>-1522.1999999999998</v>
      </c>
      <c r="P16" s="15">
        <f t="shared" si="5"/>
        <v>-33.331143664192339</v>
      </c>
    </row>
    <row r="17" spans="1:16" ht="26.25" customHeight="1" x14ac:dyDescent="0.2">
      <c r="A17" s="61">
        <v>11</v>
      </c>
      <c r="B17" s="58" t="s">
        <v>13</v>
      </c>
      <c r="C17" s="23">
        <v>85</v>
      </c>
      <c r="D17" s="3">
        <v>76</v>
      </c>
      <c r="E17" s="44">
        <f t="shared" si="0"/>
        <v>9</v>
      </c>
      <c r="F17" s="42">
        <v>603543.5</v>
      </c>
      <c r="G17" s="12">
        <v>956205.6</v>
      </c>
      <c r="H17" s="12">
        <f t="shared" si="1"/>
        <v>-352662.1</v>
      </c>
      <c r="I17" s="15">
        <f t="shared" si="2"/>
        <v>-36.881409186476212</v>
      </c>
      <c r="J17" s="24">
        <v>16</v>
      </c>
      <c r="K17" s="25">
        <v>15</v>
      </c>
      <c r="L17" s="44">
        <f t="shared" si="3"/>
        <v>1</v>
      </c>
      <c r="M17" s="26">
        <v>385442.7</v>
      </c>
      <c r="N17" s="27">
        <v>386693.6</v>
      </c>
      <c r="O17" s="12">
        <f t="shared" si="4"/>
        <v>-1250.8999999999651</v>
      </c>
      <c r="P17" s="15">
        <f t="shared" si="5"/>
        <v>-0.32348608821039843</v>
      </c>
    </row>
    <row r="18" spans="1:16" ht="27.75" customHeight="1" x14ac:dyDescent="0.2">
      <c r="A18" s="61">
        <v>12</v>
      </c>
      <c r="B18" s="58" t="s">
        <v>14</v>
      </c>
      <c r="C18" s="23">
        <v>23</v>
      </c>
      <c r="D18" s="3">
        <v>23</v>
      </c>
      <c r="E18" s="44">
        <f t="shared" si="0"/>
        <v>0</v>
      </c>
      <c r="F18" s="42">
        <v>230740.87</v>
      </c>
      <c r="G18" s="12">
        <v>309007.75</v>
      </c>
      <c r="H18" s="12">
        <f t="shared" si="1"/>
        <v>-78266.880000000005</v>
      </c>
      <c r="I18" s="15">
        <f t="shared" si="2"/>
        <v>-25.328452118110306</v>
      </c>
      <c r="J18" s="24">
        <v>7</v>
      </c>
      <c r="K18" s="25">
        <v>7</v>
      </c>
      <c r="L18" s="44">
        <f t="shared" si="3"/>
        <v>0</v>
      </c>
      <c r="M18" s="26">
        <v>1326.2</v>
      </c>
      <c r="N18" s="27">
        <v>1532.9169999999999</v>
      </c>
      <c r="O18" s="12">
        <f t="shared" si="4"/>
        <v>-206.71699999999987</v>
      </c>
      <c r="P18" s="15">
        <f t="shared" si="5"/>
        <v>-13.485205004576233</v>
      </c>
    </row>
    <row r="19" spans="1:16" ht="14.45" customHeight="1" x14ac:dyDescent="0.2">
      <c r="A19" s="61">
        <v>13</v>
      </c>
      <c r="B19" s="58" t="s">
        <v>41</v>
      </c>
      <c r="C19" s="23">
        <v>82</v>
      </c>
      <c r="D19" s="3">
        <v>82</v>
      </c>
      <c r="E19" s="44">
        <f t="shared" si="0"/>
        <v>0</v>
      </c>
      <c r="F19" s="42">
        <v>535455.30000000005</v>
      </c>
      <c r="G19" s="12">
        <v>479802</v>
      </c>
      <c r="H19" s="12">
        <f t="shared" si="1"/>
        <v>55653.300000000047</v>
      </c>
      <c r="I19" s="15">
        <f t="shared" si="2"/>
        <v>11.599222179148908</v>
      </c>
      <c r="J19" s="24">
        <v>12</v>
      </c>
      <c r="K19" s="25">
        <v>12</v>
      </c>
      <c r="L19" s="44">
        <f t="shared" si="3"/>
        <v>0</v>
      </c>
      <c r="M19" s="26">
        <v>68891.100000000006</v>
      </c>
      <c r="N19" s="27">
        <v>67677</v>
      </c>
      <c r="O19" s="12">
        <f t="shared" si="4"/>
        <v>1214.1000000000058</v>
      </c>
      <c r="P19" s="15">
        <f t="shared" si="5"/>
        <v>1.7939624983377009</v>
      </c>
    </row>
    <row r="20" spans="1:16" x14ac:dyDescent="0.2">
      <c r="A20" s="61">
        <v>14</v>
      </c>
      <c r="B20" s="58" t="s">
        <v>15</v>
      </c>
      <c r="C20" s="23">
        <v>81</v>
      </c>
      <c r="D20" s="3">
        <v>84</v>
      </c>
      <c r="E20" s="44">
        <f t="shared" si="0"/>
        <v>-3</v>
      </c>
      <c r="F20" s="42">
        <v>519450.55</v>
      </c>
      <c r="G20" s="12">
        <v>598255.74</v>
      </c>
      <c r="H20" s="12">
        <f t="shared" si="1"/>
        <v>-78805.19</v>
      </c>
      <c r="I20" s="15">
        <f t="shared" si="2"/>
        <v>-13.172492085073854</v>
      </c>
      <c r="J20" s="24">
        <v>23</v>
      </c>
      <c r="K20" s="25">
        <v>22</v>
      </c>
      <c r="L20" s="44">
        <f t="shared" si="3"/>
        <v>1</v>
      </c>
      <c r="M20" s="26">
        <v>65985.899999999994</v>
      </c>
      <c r="N20" s="27">
        <v>47248.7</v>
      </c>
      <c r="O20" s="12">
        <f t="shared" si="4"/>
        <v>18737.199999999997</v>
      </c>
      <c r="P20" s="15">
        <f t="shared" si="5"/>
        <v>39.656540814879563</v>
      </c>
    </row>
    <row r="21" spans="1:16" ht="27.75" customHeight="1" x14ac:dyDescent="0.2">
      <c r="A21" s="61">
        <v>15</v>
      </c>
      <c r="B21" s="58" t="s">
        <v>16</v>
      </c>
      <c r="C21" s="23">
        <v>81</v>
      </c>
      <c r="D21" s="3">
        <v>81</v>
      </c>
      <c r="E21" s="44">
        <f t="shared" si="0"/>
        <v>0</v>
      </c>
      <c r="F21" s="42">
        <v>849105.9</v>
      </c>
      <c r="G21" s="12">
        <v>821139.5</v>
      </c>
      <c r="H21" s="12">
        <f t="shared" si="1"/>
        <v>27966.400000000023</v>
      </c>
      <c r="I21" s="15">
        <f t="shared" si="2"/>
        <v>3.4058037641594421</v>
      </c>
      <c r="J21" s="24">
        <v>16</v>
      </c>
      <c r="K21" s="25">
        <v>16</v>
      </c>
      <c r="L21" s="44">
        <f t="shared" si="3"/>
        <v>0</v>
      </c>
      <c r="M21" s="26">
        <v>83627.044999999998</v>
      </c>
      <c r="N21" s="27">
        <v>90145.87</v>
      </c>
      <c r="O21" s="12">
        <f t="shared" si="4"/>
        <v>-6518.8249999999971</v>
      </c>
      <c r="P21" s="15">
        <f t="shared" si="5"/>
        <v>-7.2314183666983283</v>
      </c>
    </row>
    <row r="22" spans="1:16" ht="25.5" customHeight="1" x14ac:dyDescent="0.2">
      <c r="A22" s="61">
        <v>16</v>
      </c>
      <c r="B22" s="58" t="s">
        <v>17</v>
      </c>
      <c r="C22" s="23">
        <v>49</v>
      </c>
      <c r="D22" s="3">
        <v>42</v>
      </c>
      <c r="E22" s="44">
        <f t="shared" si="0"/>
        <v>7</v>
      </c>
      <c r="F22" s="42">
        <v>435880.66</v>
      </c>
      <c r="G22" s="12">
        <v>393264.3</v>
      </c>
      <c r="H22" s="12">
        <f t="shared" si="1"/>
        <v>42616.359999999986</v>
      </c>
      <c r="I22" s="15">
        <f t="shared" si="2"/>
        <v>10.83656970642898</v>
      </c>
      <c r="J22" s="24">
        <v>17</v>
      </c>
      <c r="K22" s="25">
        <v>17</v>
      </c>
      <c r="L22" s="44">
        <f t="shared" si="3"/>
        <v>0</v>
      </c>
      <c r="M22" s="26">
        <v>93000.9</v>
      </c>
      <c r="N22" s="27">
        <v>93046.5</v>
      </c>
      <c r="O22" s="12">
        <f t="shared" si="4"/>
        <v>-45.600000000005821</v>
      </c>
      <c r="P22" s="15">
        <f t="shared" si="5"/>
        <v>-4.9007754187428677E-2</v>
      </c>
    </row>
    <row r="23" spans="1:16" ht="27" customHeight="1" x14ac:dyDescent="0.2">
      <c r="A23" s="61">
        <v>17</v>
      </c>
      <c r="B23" s="58" t="s">
        <v>18</v>
      </c>
      <c r="C23" s="23">
        <v>102</v>
      </c>
      <c r="D23" s="3">
        <v>102</v>
      </c>
      <c r="E23" s="44">
        <f t="shared" si="0"/>
        <v>0</v>
      </c>
      <c r="F23" s="42">
        <v>1694943.46</v>
      </c>
      <c r="G23" s="12">
        <v>2028272.6</v>
      </c>
      <c r="H23" s="12">
        <f t="shared" si="1"/>
        <v>-333329.14000000013</v>
      </c>
      <c r="I23" s="15">
        <f t="shared" si="2"/>
        <v>-16.43413907972726</v>
      </c>
      <c r="J23" s="24">
        <v>13</v>
      </c>
      <c r="K23" s="25">
        <v>13</v>
      </c>
      <c r="L23" s="44">
        <f t="shared" si="3"/>
        <v>0</v>
      </c>
      <c r="M23" s="26">
        <v>47613.56</v>
      </c>
      <c r="N23" s="27">
        <v>48162.930999999997</v>
      </c>
      <c r="O23" s="12">
        <f t="shared" si="4"/>
        <v>-549.37099999999919</v>
      </c>
      <c r="P23" s="15">
        <f t="shared" ref="P23:P42" si="6">(M23-N23)/N23*100</f>
        <v>-1.1406510953413513</v>
      </c>
    </row>
    <row r="24" spans="1:16" ht="27" customHeight="1" x14ac:dyDescent="0.2">
      <c r="A24" s="61">
        <v>18</v>
      </c>
      <c r="B24" s="58" t="s">
        <v>19</v>
      </c>
      <c r="C24" s="23">
        <v>78</v>
      </c>
      <c r="D24" s="3">
        <v>78</v>
      </c>
      <c r="E24" s="44">
        <f t="shared" si="0"/>
        <v>0</v>
      </c>
      <c r="F24" s="42">
        <v>680486.2</v>
      </c>
      <c r="G24" s="12">
        <v>780794.95</v>
      </c>
      <c r="H24" s="12">
        <f t="shared" si="1"/>
        <v>-100308.75</v>
      </c>
      <c r="I24" s="15">
        <f t="shared" si="2"/>
        <v>-12.847002916706879</v>
      </c>
      <c r="J24" s="24">
        <v>17</v>
      </c>
      <c r="K24" s="25">
        <v>17</v>
      </c>
      <c r="L24" s="44">
        <f t="shared" si="3"/>
        <v>0</v>
      </c>
      <c r="M24" s="26">
        <v>85260.331999999995</v>
      </c>
      <c r="N24" s="27">
        <v>84500.479999999996</v>
      </c>
      <c r="O24" s="12">
        <f t="shared" si="4"/>
        <v>759.85199999999895</v>
      </c>
      <c r="P24" s="15">
        <f t="shared" si="6"/>
        <v>0.89922802805380386</v>
      </c>
    </row>
    <row r="25" spans="1:16" ht="16.5" customHeight="1" x14ac:dyDescent="0.2">
      <c r="A25" s="61">
        <v>19</v>
      </c>
      <c r="B25" s="58" t="s">
        <v>20</v>
      </c>
      <c r="C25" s="23">
        <v>66</v>
      </c>
      <c r="D25" s="3">
        <v>66</v>
      </c>
      <c r="E25" s="44">
        <f t="shared" si="0"/>
        <v>0</v>
      </c>
      <c r="F25" s="42">
        <v>420382.8</v>
      </c>
      <c r="G25" s="12">
        <v>572250</v>
      </c>
      <c r="H25" s="12">
        <f t="shared" si="1"/>
        <v>-151867.20000000001</v>
      </c>
      <c r="I25" s="15">
        <f t="shared" si="2"/>
        <v>-26.538610747051116</v>
      </c>
      <c r="J25" s="24">
        <v>12</v>
      </c>
      <c r="K25" s="25">
        <v>12</v>
      </c>
      <c r="L25" s="44">
        <f t="shared" si="3"/>
        <v>0</v>
      </c>
      <c r="M25" s="26">
        <v>16940.05</v>
      </c>
      <c r="N25" s="27">
        <v>47048.548999999999</v>
      </c>
      <c r="O25" s="12">
        <f t="shared" si="4"/>
        <v>-30108.499</v>
      </c>
      <c r="P25" s="15">
        <f t="shared" si="6"/>
        <v>-63.994532541269237</v>
      </c>
    </row>
    <row r="26" spans="1:16" ht="25.5" x14ac:dyDescent="0.2">
      <c r="A26" s="61">
        <v>20</v>
      </c>
      <c r="B26" s="58" t="s">
        <v>21</v>
      </c>
      <c r="C26" s="23">
        <v>66</v>
      </c>
      <c r="D26" s="3">
        <v>66</v>
      </c>
      <c r="E26" s="44">
        <f t="shared" si="0"/>
        <v>0</v>
      </c>
      <c r="F26" s="42">
        <v>749468.87</v>
      </c>
      <c r="G26" s="12">
        <v>778679.5</v>
      </c>
      <c r="H26" s="12">
        <f t="shared" si="1"/>
        <v>-29210.630000000005</v>
      </c>
      <c r="I26" s="15">
        <f t="shared" si="2"/>
        <v>-3.7513033282627841</v>
      </c>
      <c r="J26" s="24">
        <v>2</v>
      </c>
      <c r="K26" s="25">
        <v>2</v>
      </c>
      <c r="L26" s="44">
        <f t="shared" si="3"/>
        <v>0</v>
      </c>
      <c r="M26" s="26">
        <v>30952.3</v>
      </c>
      <c r="N26" s="27">
        <v>44506.400000000001</v>
      </c>
      <c r="O26" s="12">
        <f t="shared" si="4"/>
        <v>-13554.100000000002</v>
      </c>
      <c r="P26" s="15">
        <f t="shared" si="6"/>
        <v>-30.45427174518721</v>
      </c>
    </row>
    <row r="27" spans="1:16" x14ac:dyDescent="0.2">
      <c r="A27" s="61">
        <v>21</v>
      </c>
      <c r="B27" s="58" t="s">
        <v>22</v>
      </c>
      <c r="C27" s="23">
        <v>55</v>
      </c>
      <c r="D27" s="3">
        <v>55</v>
      </c>
      <c r="E27" s="44">
        <f t="shared" si="0"/>
        <v>0</v>
      </c>
      <c r="F27" s="42">
        <v>1411470.7</v>
      </c>
      <c r="G27" s="12">
        <v>1553339.4</v>
      </c>
      <c r="H27" s="12">
        <f t="shared" si="1"/>
        <v>-141868.69999999995</v>
      </c>
      <c r="I27" s="15">
        <f t="shared" si="2"/>
        <v>-9.1331424413750124</v>
      </c>
      <c r="J27" s="24">
        <v>7</v>
      </c>
      <c r="K27" s="25">
        <v>8</v>
      </c>
      <c r="L27" s="44">
        <f t="shared" si="3"/>
        <v>-1</v>
      </c>
      <c r="M27" s="26">
        <v>12810.44</v>
      </c>
      <c r="N27" s="27">
        <v>11095.539999999999</v>
      </c>
      <c r="O27" s="12">
        <f t="shared" si="4"/>
        <v>1714.9000000000015</v>
      </c>
      <c r="P27" s="15">
        <f t="shared" si="6"/>
        <v>15.455759701645903</v>
      </c>
    </row>
    <row r="28" spans="1:16" x14ac:dyDescent="0.2">
      <c r="A28" s="61">
        <v>22</v>
      </c>
      <c r="B28" s="58" t="s">
        <v>23</v>
      </c>
      <c r="C28" s="23">
        <v>109</v>
      </c>
      <c r="D28" s="3">
        <v>86</v>
      </c>
      <c r="E28" s="44">
        <f t="shared" si="0"/>
        <v>23</v>
      </c>
      <c r="F28" s="42">
        <v>740574.74</v>
      </c>
      <c r="G28" s="12">
        <v>1056789.7</v>
      </c>
      <c r="H28" s="12">
        <f t="shared" si="1"/>
        <v>-316214.95999999996</v>
      </c>
      <c r="I28" s="15">
        <f t="shared" si="2"/>
        <v>-29.922221989862312</v>
      </c>
      <c r="J28" s="24">
        <v>29</v>
      </c>
      <c r="K28" s="25">
        <v>27</v>
      </c>
      <c r="L28" s="44">
        <f t="shared" si="3"/>
        <v>2</v>
      </c>
      <c r="M28" s="26">
        <v>207227.929</v>
      </c>
      <c r="N28" s="27">
        <v>212015.5</v>
      </c>
      <c r="O28" s="12">
        <f t="shared" si="4"/>
        <v>-4787.5709999999963</v>
      </c>
      <c r="P28" s="15">
        <f t="shared" si="6"/>
        <v>-2.2581231089236384</v>
      </c>
    </row>
    <row r="29" spans="1:16" ht="24" customHeight="1" x14ac:dyDescent="0.2">
      <c r="A29" s="61">
        <v>23</v>
      </c>
      <c r="B29" s="58" t="s">
        <v>24</v>
      </c>
      <c r="C29" s="23">
        <v>68</v>
      </c>
      <c r="D29" s="4">
        <v>62</v>
      </c>
      <c r="E29" s="44">
        <f t="shared" si="0"/>
        <v>6</v>
      </c>
      <c r="F29" s="42">
        <v>375981.07</v>
      </c>
      <c r="G29" s="12">
        <v>514444.97</v>
      </c>
      <c r="H29" s="12">
        <f t="shared" si="1"/>
        <v>-138463.89999999997</v>
      </c>
      <c r="I29" s="15">
        <f t="shared" si="2"/>
        <v>-26.915201445161369</v>
      </c>
      <c r="J29" s="24">
        <v>22</v>
      </c>
      <c r="K29" s="25">
        <v>18</v>
      </c>
      <c r="L29" s="44">
        <f t="shared" si="3"/>
        <v>4</v>
      </c>
      <c r="M29" s="26">
        <v>33071.1</v>
      </c>
      <c r="N29" s="27">
        <v>43559.360000000001</v>
      </c>
      <c r="O29" s="12">
        <f t="shared" si="4"/>
        <v>-10488.260000000002</v>
      </c>
      <c r="P29" s="15">
        <f t="shared" si="6"/>
        <v>-24.078085628438988</v>
      </c>
    </row>
    <row r="30" spans="1:16" x14ac:dyDescent="0.2">
      <c r="A30" s="61">
        <v>24</v>
      </c>
      <c r="B30" s="58" t="s">
        <v>25</v>
      </c>
      <c r="C30" s="23">
        <v>67</v>
      </c>
      <c r="D30" s="3">
        <v>72</v>
      </c>
      <c r="E30" s="44">
        <f t="shared" si="0"/>
        <v>-5</v>
      </c>
      <c r="F30" s="42">
        <v>469922.7</v>
      </c>
      <c r="G30" s="12">
        <v>439991.4</v>
      </c>
      <c r="H30" s="12">
        <f t="shared" si="1"/>
        <v>29931.299999999988</v>
      </c>
      <c r="I30" s="15">
        <f t="shared" si="2"/>
        <v>6.8027011437041693</v>
      </c>
      <c r="J30" s="24">
        <v>16</v>
      </c>
      <c r="K30" s="25">
        <v>16</v>
      </c>
      <c r="L30" s="44">
        <f t="shared" si="3"/>
        <v>0</v>
      </c>
      <c r="M30" s="26">
        <v>28414.92</v>
      </c>
      <c r="N30" s="27">
        <v>149748.73199999999</v>
      </c>
      <c r="O30" s="12">
        <f t="shared" si="4"/>
        <v>-121333.81199999999</v>
      </c>
      <c r="P30" s="15">
        <f t="shared" si="6"/>
        <v>-81.024934488259973</v>
      </c>
    </row>
    <row r="31" spans="1:16" ht="27" customHeight="1" x14ac:dyDescent="0.2">
      <c r="A31" s="61">
        <v>25</v>
      </c>
      <c r="B31" s="58" t="s">
        <v>26</v>
      </c>
      <c r="C31" s="23">
        <v>71</v>
      </c>
      <c r="D31" s="3">
        <v>71</v>
      </c>
      <c r="E31" s="44">
        <f t="shared" si="0"/>
        <v>0</v>
      </c>
      <c r="F31" s="42">
        <v>819361.7</v>
      </c>
      <c r="G31" s="12">
        <v>655692</v>
      </c>
      <c r="H31" s="12">
        <f t="shared" si="1"/>
        <v>163669.69999999995</v>
      </c>
      <c r="I31" s="15">
        <f t="shared" si="2"/>
        <v>24.961369057423298</v>
      </c>
      <c r="J31" s="24">
        <v>11</v>
      </c>
      <c r="K31" s="25">
        <v>11</v>
      </c>
      <c r="L31" s="44">
        <f t="shared" si="3"/>
        <v>0</v>
      </c>
      <c r="M31" s="26">
        <v>66264.899999999994</v>
      </c>
      <c r="N31" s="27">
        <v>62552.7</v>
      </c>
      <c r="O31" s="12">
        <f t="shared" si="4"/>
        <v>3712.1999999999971</v>
      </c>
      <c r="P31" s="15">
        <f t="shared" si="6"/>
        <v>5.9345160160952242</v>
      </c>
    </row>
    <row r="32" spans="1:16" ht="17.45" customHeight="1" x14ac:dyDescent="0.2">
      <c r="A32" s="61">
        <v>26</v>
      </c>
      <c r="B32" s="58" t="s">
        <v>27</v>
      </c>
      <c r="C32" s="23">
        <v>99</v>
      </c>
      <c r="D32" s="3">
        <v>95</v>
      </c>
      <c r="E32" s="44">
        <f t="shared" si="0"/>
        <v>4</v>
      </c>
      <c r="F32" s="42">
        <v>521816.6</v>
      </c>
      <c r="G32" s="12">
        <v>792289</v>
      </c>
      <c r="H32" s="12">
        <f t="shared" si="1"/>
        <v>-270472.40000000002</v>
      </c>
      <c r="I32" s="15">
        <f t="shared" si="2"/>
        <v>-34.138098597860129</v>
      </c>
      <c r="J32" s="24">
        <v>16</v>
      </c>
      <c r="K32" s="25">
        <v>16</v>
      </c>
      <c r="L32" s="44">
        <f t="shared" si="3"/>
        <v>0</v>
      </c>
      <c r="M32" s="26">
        <v>233050.8</v>
      </c>
      <c r="N32" s="27">
        <v>241047.1</v>
      </c>
      <c r="O32" s="12">
        <f t="shared" si="4"/>
        <v>-7996.3000000000175</v>
      </c>
      <c r="P32" s="15">
        <f t="shared" si="6"/>
        <v>-3.3173184825704256</v>
      </c>
    </row>
    <row r="33" spans="1:16" ht="27.75" customHeight="1" x14ac:dyDescent="0.2">
      <c r="A33" s="61">
        <v>27</v>
      </c>
      <c r="B33" s="58" t="s">
        <v>28</v>
      </c>
      <c r="C33" s="23">
        <v>58</v>
      </c>
      <c r="D33" s="3">
        <v>59</v>
      </c>
      <c r="E33" s="44">
        <f t="shared" si="0"/>
        <v>-1</v>
      </c>
      <c r="F33" s="42">
        <v>496694.3</v>
      </c>
      <c r="G33" s="12">
        <v>628762.1</v>
      </c>
      <c r="H33" s="12">
        <f t="shared" si="1"/>
        <v>-132067.79999999999</v>
      </c>
      <c r="I33" s="15">
        <f t="shared" si="2"/>
        <v>-21.004414865336187</v>
      </c>
      <c r="J33" s="24">
        <v>14</v>
      </c>
      <c r="K33" s="25">
        <v>14</v>
      </c>
      <c r="L33" s="44">
        <f t="shared" si="3"/>
        <v>0</v>
      </c>
      <c r="M33" s="26">
        <v>35731.4</v>
      </c>
      <c r="N33" s="27">
        <v>45066.2</v>
      </c>
      <c r="O33" s="12">
        <f t="shared" si="4"/>
        <v>-9334.7999999999956</v>
      </c>
      <c r="P33" s="15">
        <f t="shared" si="6"/>
        <v>-20.713528098663737</v>
      </c>
    </row>
    <row r="34" spans="1:16" ht="25.5" x14ac:dyDescent="0.2">
      <c r="A34" s="61">
        <v>28</v>
      </c>
      <c r="B34" s="58" t="s">
        <v>29</v>
      </c>
      <c r="C34" s="23">
        <v>53</v>
      </c>
      <c r="D34" s="3">
        <v>53</v>
      </c>
      <c r="E34" s="44">
        <f t="shared" si="0"/>
        <v>0</v>
      </c>
      <c r="F34" s="42">
        <v>331766</v>
      </c>
      <c r="G34" s="12">
        <v>479747</v>
      </c>
      <c r="H34" s="12">
        <f t="shared" si="1"/>
        <v>-147981</v>
      </c>
      <c r="I34" s="15">
        <f t="shared" si="2"/>
        <v>-30.845633219175937</v>
      </c>
      <c r="J34" s="24">
        <v>7</v>
      </c>
      <c r="K34" s="25">
        <v>9</v>
      </c>
      <c r="L34" s="44">
        <f t="shared" si="3"/>
        <v>-2</v>
      </c>
      <c r="M34" s="26">
        <v>27572</v>
      </c>
      <c r="N34" s="27">
        <v>61826</v>
      </c>
      <c r="O34" s="12">
        <f t="shared" si="4"/>
        <v>-34254</v>
      </c>
      <c r="P34" s="15">
        <f t="shared" si="6"/>
        <v>-55.403875392229807</v>
      </c>
    </row>
    <row r="35" spans="1:16" ht="25.5" x14ac:dyDescent="0.2">
      <c r="A35" s="61">
        <v>29</v>
      </c>
      <c r="B35" s="58" t="s">
        <v>30</v>
      </c>
      <c r="C35" s="23">
        <v>56</v>
      </c>
      <c r="D35" s="3">
        <v>55</v>
      </c>
      <c r="E35" s="44">
        <f t="shared" si="0"/>
        <v>1</v>
      </c>
      <c r="F35" s="42">
        <v>742064</v>
      </c>
      <c r="G35" s="12">
        <v>746398</v>
      </c>
      <c r="H35" s="12">
        <f t="shared" si="1"/>
        <v>-4334</v>
      </c>
      <c r="I35" s="15">
        <f t="shared" si="2"/>
        <v>-0.58065536081286395</v>
      </c>
      <c r="J35" s="24">
        <v>14</v>
      </c>
      <c r="K35" s="25">
        <v>14</v>
      </c>
      <c r="L35" s="44">
        <f t="shared" si="3"/>
        <v>0</v>
      </c>
      <c r="M35" s="26">
        <v>1848</v>
      </c>
      <c r="N35" s="27">
        <v>1256.4000000000001</v>
      </c>
      <c r="O35" s="12">
        <f t="shared" si="4"/>
        <v>591.59999999999991</v>
      </c>
      <c r="P35" s="15">
        <f t="shared" si="6"/>
        <v>47.08691499522444</v>
      </c>
    </row>
    <row r="36" spans="1:16" ht="24.75" customHeight="1" x14ac:dyDescent="0.2">
      <c r="A36" s="61">
        <v>30</v>
      </c>
      <c r="B36" s="58" t="s">
        <v>31</v>
      </c>
      <c r="C36" s="23">
        <v>47</v>
      </c>
      <c r="D36" s="4">
        <v>47</v>
      </c>
      <c r="E36" s="44">
        <f t="shared" si="0"/>
        <v>0</v>
      </c>
      <c r="F36" s="42">
        <v>394163.5</v>
      </c>
      <c r="G36" s="12">
        <v>361761.1</v>
      </c>
      <c r="H36" s="12">
        <f t="shared" si="1"/>
        <v>32402.400000000023</v>
      </c>
      <c r="I36" s="15">
        <f t="shared" si="2"/>
        <v>8.9568502528326093</v>
      </c>
      <c r="J36" s="24">
        <v>8</v>
      </c>
      <c r="K36" s="25">
        <v>9</v>
      </c>
      <c r="L36" s="44">
        <f t="shared" si="3"/>
        <v>-1</v>
      </c>
      <c r="M36" s="26">
        <v>24029.8</v>
      </c>
      <c r="N36" s="27">
        <v>93963.8</v>
      </c>
      <c r="O36" s="12">
        <f t="shared" si="4"/>
        <v>-69934</v>
      </c>
      <c r="P36" s="15">
        <f t="shared" si="6"/>
        <v>-74.426534473914415</v>
      </c>
    </row>
    <row r="37" spans="1:16" ht="25.5" x14ac:dyDescent="0.2">
      <c r="A37" s="61">
        <v>31</v>
      </c>
      <c r="B37" s="58" t="s">
        <v>32</v>
      </c>
      <c r="C37" s="23">
        <v>72</v>
      </c>
      <c r="D37" s="3">
        <v>72</v>
      </c>
      <c r="E37" s="44">
        <f t="shared" si="0"/>
        <v>0</v>
      </c>
      <c r="F37" s="42">
        <v>492336.12</v>
      </c>
      <c r="G37" s="12">
        <v>721464.1</v>
      </c>
      <c r="H37" s="12">
        <f t="shared" si="1"/>
        <v>-229127.97999999998</v>
      </c>
      <c r="I37" s="15">
        <f t="shared" si="2"/>
        <v>-31.75875001957824</v>
      </c>
      <c r="J37" s="24">
        <v>3</v>
      </c>
      <c r="K37" s="25">
        <v>2</v>
      </c>
      <c r="L37" s="44">
        <f t="shared" si="3"/>
        <v>1</v>
      </c>
      <c r="M37" s="26">
        <v>1636.5</v>
      </c>
      <c r="N37" s="27">
        <v>3907.8</v>
      </c>
      <c r="O37" s="12">
        <f t="shared" si="4"/>
        <v>-2271.3000000000002</v>
      </c>
      <c r="P37" s="15">
        <f t="shared" si="6"/>
        <v>-58.122217104253039</v>
      </c>
    </row>
    <row r="38" spans="1:16" ht="23.25" customHeight="1" x14ac:dyDescent="0.2">
      <c r="A38" s="61">
        <v>32</v>
      </c>
      <c r="B38" s="58" t="s">
        <v>33</v>
      </c>
      <c r="C38" s="23">
        <v>103</v>
      </c>
      <c r="D38" s="3">
        <v>103</v>
      </c>
      <c r="E38" s="44">
        <f t="shared" si="0"/>
        <v>0</v>
      </c>
      <c r="F38" s="42">
        <v>573003.5</v>
      </c>
      <c r="G38" s="12">
        <v>1315163.6000000001</v>
      </c>
      <c r="H38" s="12">
        <f t="shared" si="1"/>
        <v>-742160.10000000009</v>
      </c>
      <c r="I38" s="15">
        <f t="shared" si="2"/>
        <v>-56.431009799845434</v>
      </c>
      <c r="J38" s="24">
        <v>28</v>
      </c>
      <c r="K38" s="25">
        <v>26</v>
      </c>
      <c r="L38" s="44">
        <f t="shared" si="3"/>
        <v>2</v>
      </c>
      <c r="M38" s="26">
        <v>20270.54</v>
      </c>
      <c r="N38" s="27">
        <v>20166.062000000002</v>
      </c>
      <c r="O38" s="12">
        <f t="shared" si="4"/>
        <v>104.47799999999916</v>
      </c>
      <c r="P38" s="15">
        <f t="shared" si="6"/>
        <v>0.51808826135712138</v>
      </c>
    </row>
    <row r="39" spans="1:16" ht="16.149999999999999" customHeight="1" x14ac:dyDescent="0.2">
      <c r="A39" s="61">
        <v>33</v>
      </c>
      <c r="B39" s="58" t="s">
        <v>34</v>
      </c>
      <c r="C39" s="23">
        <v>22</v>
      </c>
      <c r="D39" s="3">
        <v>23</v>
      </c>
      <c r="E39" s="44">
        <f t="shared" si="0"/>
        <v>-1</v>
      </c>
      <c r="F39" s="42">
        <v>2109700.27</v>
      </c>
      <c r="G39" s="12">
        <v>2312725.2000000002</v>
      </c>
      <c r="H39" s="12">
        <f t="shared" si="1"/>
        <v>-203024.93000000017</v>
      </c>
      <c r="I39" s="15">
        <f t="shared" si="2"/>
        <v>-8.7786015389982417</v>
      </c>
      <c r="J39" s="24">
        <v>24</v>
      </c>
      <c r="K39" s="25">
        <v>24</v>
      </c>
      <c r="L39" s="44">
        <f t="shared" si="3"/>
        <v>0</v>
      </c>
      <c r="M39" s="26">
        <v>163512.70000000001</v>
      </c>
      <c r="N39" s="27">
        <v>229914</v>
      </c>
      <c r="O39" s="12">
        <f t="shared" si="4"/>
        <v>-66401.299999999988</v>
      </c>
      <c r="P39" s="15">
        <f t="shared" si="6"/>
        <v>-28.880929390989667</v>
      </c>
    </row>
    <row r="40" spans="1:16" ht="16.149999999999999" customHeight="1" x14ac:dyDescent="0.2">
      <c r="A40" s="61">
        <v>34</v>
      </c>
      <c r="B40" s="58" t="s">
        <v>35</v>
      </c>
      <c r="C40" s="23">
        <v>111</v>
      </c>
      <c r="D40" s="4">
        <v>111</v>
      </c>
      <c r="E40" s="44">
        <f t="shared" si="0"/>
        <v>0</v>
      </c>
      <c r="F40" s="42">
        <v>6852082.5</v>
      </c>
      <c r="G40" s="12">
        <v>9956240.8800000008</v>
      </c>
      <c r="H40" s="12">
        <f t="shared" si="1"/>
        <v>-3104158.3800000008</v>
      </c>
      <c r="I40" s="15">
        <f t="shared" si="2"/>
        <v>-31.178016054589474</v>
      </c>
      <c r="J40" s="24">
        <v>91</v>
      </c>
      <c r="K40" s="25">
        <v>91</v>
      </c>
      <c r="L40" s="44">
        <f t="shared" si="3"/>
        <v>0</v>
      </c>
      <c r="M40" s="26">
        <v>3291189.29</v>
      </c>
      <c r="N40" s="27">
        <v>3320312.2769999998</v>
      </c>
      <c r="O40" s="12">
        <f t="shared" si="4"/>
        <v>-29122.986999999732</v>
      </c>
      <c r="P40" s="15">
        <f t="shared" si="6"/>
        <v>-0.87711590267386574</v>
      </c>
    </row>
    <row r="41" spans="1:16" ht="16.149999999999999" customHeight="1" x14ac:dyDescent="0.2">
      <c r="A41" s="62">
        <v>35</v>
      </c>
      <c r="B41" s="59" t="s">
        <v>36</v>
      </c>
      <c r="C41" s="45">
        <v>123</v>
      </c>
      <c r="D41" s="46">
        <v>123</v>
      </c>
      <c r="E41" s="47">
        <f t="shared" si="0"/>
        <v>0</v>
      </c>
      <c r="F41" s="43">
        <v>1322794.81</v>
      </c>
      <c r="G41" s="38">
        <v>1190929.3999999999</v>
      </c>
      <c r="H41" s="38">
        <f t="shared" si="1"/>
        <v>131865.41000000015</v>
      </c>
      <c r="I41" s="39">
        <f t="shared" si="2"/>
        <v>11.072479191461742</v>
      </c>
      <c r="J41" s="50">
        <v>58</v>
      </c>
      <c r="K41" s="51">
        <v>54</v>
      </c>
      <c r="L41" s="47">
        <f t="shared" si="3"/>
        <v>4</v>
      </c>
      <c r="M41" s="48">
        <v>491954.07</v>
      </c>
      <c r="N41" s="40">
        <v>473601.04</v>
      </c>
      <c r="O41" s="38">
        <f t="shared" si="4"/>
        <v>18353.030000000028</v>
      </c>
      <c r="P41" s="39">
        <f t="shared" si="6"/>
        <v>3.8752089733586792</v>
      </c>
    </row>
    <row r="42" spans="1:16" x14ac:dyDescent="0.2">
      <c r="A42" s="83" t="s">
        <v>1</v>
      </c>
      <c r="B42" s="83"/>
      <c r="C42" s="5">
        <f>SUM(C7:C41)</f>
        <v>2439</v>
      </c>
      <c r="D42" s="5">
        <f>SUM(D7:D41)</f>
        <v>2400</v>
      </c>
      <c r="E42" s="5">
        <f>SUM(E7:E41)</f>
        <v>39</v>
      </c>
      <c r="F42" s="32">
        <f>SUM(F7:F41)</f>
        <v>29764696.709999993</v>
      </c>
      <c r="G42" s="32">
        <f>SUM(G7:G41)</f>
        <v>36532885.480000004</v>
      </c>
      <c r="H42" s="33">
        <f t="shared" si="1"/>
        <v>-6768188.7700000107</v>
      </c>
      <c r="I42" s="6">
        <f>(F42-G42)/G42*100</f>
        <v>-18.526291260801912</v>
      </c>
      <c r="J42" s="7">
        <f>SUM(J7:J41)</f>
        <v>628</v>
      </c>
      <c r="K42" s="7">
        <f>SUM(K7:K41)</f>
        <v>608</v>
      </c>
      <c r="L42" s="7">
        <f t="shared" si="3"/>
        <v>20</v>
      </c>
      <c r="M42" s="8">
        <f>SUM(M7:M41)</f>
        <v>5944096.4360000007</v>
      </c>
      <c r="N42" s="8">
        <f>SUM(N7:N41)</f>
        <v>6384841.2049999991</v>
      </c>
      <c r="O42" s="34">
        <f t="shared" si="4"/>
        <v>-440744.76899999846</v>
      </c>
      <c r="P42" s="6">
        <f t="shared" si="6"/>
        <v>-6.9029871667732179</v>
      </c>
    </row>
    <row r="43" spans="1:16" ht="158.44999999999999" customHeight="1" x14ac:dyDescent="0.2">
      <c r="A43" s="66" t="s">
        <v>48</v>
      </c>
      <c r="B43" s="66"/>
      <c r="C43" s="66"/>
      <c r="D43" s="66"/>
      <c r="E43" s="66"/>
      <c r="F43" s="66"/>
      <c r="G43" s="66"/>
      <c r="H43" s="66"/>
      <c r="I43" s="66"/>
      <c r="J43" s="66"/>
      <c r="K43" s="66"/>
      <c r="L43" s="66"/>
      <c r="M43" s="66"/>
      <c r="N43" s="66"/>
      <c r="O43" s="66"/>
      <c r="P43" s="66"/>
    </row>
    <row r="44" spans="1:16" x14ac:dyDescent="0.2">
      <c r="F44" s="17"/>
    </row>
  </sheetData>
  <mergeCells count="18">
    <mergeCell ref="M4:N5"/>
    <mergeCell ref="P4:P6"/>
    <mergeCell ref="H4:H6"/>
    <mergeCell ref="O4:O6"/>
    <mergeCell ref="A43:P43"/>
    <mergeCell ref="N1:P1"/>
    <mergeCell ref="B2:N2"/>
    <mergeCell ref="A3:A6"/>
    <mergeCell ref="B3:B6"/>
    <mergeCell ref="C3:I3"/>
    <mergeCell ref="J3:P3"/>
    <mergeCell ref="C4:D5"/>
    <mergeCell ref="E4:E6"/>
    <mergeCell ref="F4:G5"/>
    <mergeCell ref="I4:I6"/>
    <mergeCell ref="A42:B42"/>
    <mergeCell ref="J4:K5"/>
    <mergeCell ref="L4:L6"/>
  </mergeCells>
  <phoneticPr fontId="4" type="noConversion"/>
  <pageMargins left="0" right="0" top="0.51181102362204722" bottom="0.51181102362204722" header="0.31496062992125984" footer="0.11811023622047245"/>
  <pageSetup paperSize="9" scale="9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comparativ 01.01.2017_01.01.201</vt:lpstr>
      <vt:lpstr>'comparativ 01.01.2017_01.01.201'!Imprimare_titluri</vt:lpstr>
      <vt:lpstr>'comparativ 01.01.2017_01.01.201'!Zona_de_imprimat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2017-06-12T10:43:59Z</cp:lastPrinted>
  <dcterms:created xsi:type="dcterms:W3CDTF">2006-11-28T13:39:51Z</dcterms:created>
  <dcterms:modified xsi:type="dcterms:W3CDTF">2026-07-29T14:55:30Z</dcterms:modified>
</cp:coreProperties>
</file>