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535" windowHeight="10515"/>
  </bookViews>
  <sheets>
    <sheet name="Subregistrul nr. 3" sheetId="2" r:id="rId1"/>
  </sheets>
  <definedNames>
    <definedName name="_xlnm.Print_Titles" localSheetId="0">'Subregistrul nr. 3'!$A:$O,'Subregistrul nr. 3'!$5:$7</definedName>
  </definedNames>
  <calcPr calcId="152511"/>
</workbook>
</file>

<file path=xl/calcChain.xml><?xml version="1.0" encoding="utf-8"?>
<calcChain xmlns="http://schemas.openxmlformats.org/spreadsheetml/2006/main">
  <c r="M150" i="2" l="1"/>
  <c r="N150" i="2"/>
  <c r="O150" i="2"/>
  <c r="K150" i="2"/>
  <c r="J150" i="2"/>
  <c r="F150" i="2"/>
  <c r="G150" i="2"/>
  <c r="E150" i="2"/>
  <c r="O148" i="2"/>
  <c r="N148" i="2"/>
  <c r="M148" i="2"/>
  <c r="K148" i="2"/>
  <c r="J148" i="2"/>
  <c r="G148" i="2"/>
  <c r="F148" i="2"/>
  <c r="E148" i="2"/>
  <c r="J141" i="2"/>
  <c r="K141" i="2"/>
  <c r="M141" i="2"/>
  <c r="N141" i="2"/>
  <c r="O141" i="2"/>
  <c r="F141" i="2"/>
  <c r="G141" i="2"/>
  <c r="A150" i="2"/>
  <c r="O111" i="2"/>
  <c r="N111" i="2"/>
  <c r="M111" i="2"/>
  <c r="K111" i="2"/>
  <c r="J111" i="2"/>
  <c r="G111" i="2"/>
  <c r="F111" i="2"/>
  <c r="E111" i="2"/>
  <c r="O97" i="2"/>
  <c r="N97" i="2"/>
  <c r="M97" i="2"/>
  <c r="K97" i="2"/>
  <c r="J97" i="2"/>
  <c r="G97" i="2"/>
  <c r="F97" i="2"/>
  <c r="E97" i="2"/>
  <c r="O80" i="2"/>
  <c r="N80" i="2"/>
  <c r="M80" i="2"/>
  <c r="K80" i="2"/>
  <c r="J80" i="2"/>
  <c r="G80" i="2"/>
  <c r="F80" i="2"/>
  <c r="E80" i="2"/>
  <c r="O76" i="2"/>
  <c r="N76" i="2"/>
  <c r="M76" i="2"/>
  <c r="K76" i="2"/>
  <c r="J76" i="2"/>
  <c r="G76" i="2"/>
  <c r="F76" i="2"/>
  <c r="E76" i="2"/>
  <c r="O72" i="2"/>
  <c r="N72" i="2"/>
  <c r="M72" i="2"/>
  <c r="K72" i="2"/>
  <c r="J72" i="2"/>
  <c r="G72" i="2"/>
  <c r="F72" i="2"/>
  <c r="E72" i="2"/>
  <c r="O67" i="2"/>
  <c r="N67" i="2"/>
  <c r="M67" i="2"/>
  <c r="K67" i="2"/>
  <c r="J67" i="2"/>
  <c r="G67" i="2"/>
  <c r="F67" i="2"/>
  <c r="E67" i="2"/>
  <c r="O62" i="2"/>
  <c r="N62" i="2"/>
  <c r="M62" i="2"/>
  <c r="K62" i="2"/>
  <c r="J62" i="2"/>
  <c r="G62" i="2"/>
  <c r="F62" i="2"/>
  <c r="E62" i="2"/>
  <c r="O58" i="2"/>
  <c r="N58" i="2"/>
  <c r="M58" i="2"/>
  <c r="K58" i="2"/>
  <c r="J58" i="2"/>
  <c r="G58" i="2"/>
  <c r="F58" i="2"/>
  <c r="E58" i="2"/>
  <c r="O54" i="2"/>
  <c r="N54" i="2"/>
  <c r="M54" i="2"/>
  <c r="K54" i="2"/>
  <c r="J54" i="2"/>
  <c r="G54" i="2"/>
  <c r="F54" i="2"/>
  <c r="E54" i="2"/>
  <c r="O50" i="2"/>
  <c r="N50" i="2"/>
  <c r="M50" i="2"/>
  <c r="K50" i="2"/>
  <c r="J50" i="2"/>
  <c r="G50" i="2"/>
  <c r="F50" i="2"/>
  <c r="E50" i="2"/>
  <c r="O46" i="2"/>
  <c r="N46" i="2"/>
  <c r="M46" i="2"/>
  <c r="K46" i="2"/>
  <c r="J46" i="2"/>
  <c r="G46" i="2"/>
  <c r="F46" i="2"/>
  <c r="E46" i="2"/>
  <c r="O42" i="2"/>
  <c r="N42" i="2"/>
  <c r="M42" i="2"/>
  <c r="K42" i="2"/>
  <c r="J42" i="2"/>
  <c r="G42" i="2"/>
  <c r="F42" i="2"/>
  <c r="E42" i="2"/>
  <c r="O37" i="2"/>
  <c r="N37" i="2"/>
  <c r="M37" i="2"/>
  <c r="K37" i="2"/>
  <c r="J37" i="2"/>
  <c r="G37" i="2"/>
  <c r="F37" i="2"/>
  <c r="E37" i="2"/>
  <c r="O31" i="2"/>
  <c r="N31" i="2"/>
  <c r="M31" i="2"/>
  <c r="K31" i="2"/>
  <c r="J31" i="2"/>
  <c r="G31" i="2"/>
  <c r="F31" i="2"/>
  <c r="E31" i="2"/>
  <c r="O26" i="2"/>
  <c r="N26" i="2"/>
  <c r="M26" i="2"/>
  <c r="K26" i="2"/>
  <c r="J26" i="2"/>
  <c r="G26" i="2"/>
  <c r="F26" i="2"/>
  <c r="E26" i="2"/>
  <c r="O22" i="2"/>
  <c r="N22" i="2"/>
  <c r="M22" i="2"/>
  <c r="K22" i="2"/>
  <c r="J22" i="2"/>
  <c r="G22" i="2"/>
  <c r="F22" i="2"/>
  <c r="E22" i="2"/>
  <c r="O18" i="2"/>
  <c r="N18" i="2"/>
  <c r="M18" i="2"/>
  <c r="K18" i="2"/>
  <c r="J18" i="2"/>
  <c r="G18" i="2"/>
  <c r="F18" i="2"/>
  <c r="E18" i="2"/>
  <c r="O10" i="2"/>
  <c r="N10" i="2"/>
  <c r="M10" i="2"/>
  <c r="K10" i="2"/>
  <c r="J10" i="2"/>
  <c r="G10" i="2"/>
  <c r="F10" i="2"/>
  <c r="E10" i="2"/>
</calcChain>
</file>

<file path=xl/sharedStrings.xml><?xml version="1.0" encoding="utf-8"?>
<sst xmlns="http://schemas.openxmlformats.org/spreadsheetml/2006/main" count="399" uniqueCount="266">
  <si>
    <t>Anexa nr. 10 la Regulamentul cu privire la Registrul patrimoniului public</t>
  </si>
  <si>
    <t>Date privind societățile comerciale, în care AAPL dețin cotă-parte în capitalul social, conform datelor din Registrul Patrimoniului Public, la situația 01.01.2022</t>
  </si>
  <si>
    <t>Nr. d/o</t>
  </si>
  <si>
    <t>Denumirea societăţii comerciale</t>
  </si>
  <si>
    <t>Sediul societăţii</t>
  </si>
  <si>
    <t>IDNO</t>
  </si>
  <si>
    <t>Valoarea capita-lului propriu (lei)</t>
  </si>
  <si>
    <t>Capitalul social (lei)</t>
  </si>
  <si>
    <t>Cota-parte publică</t>
  </si>
  <si>
    <t>Acţiuni plasate (unităţi)</t>
  </si>
  <si>
    <t>Valoarea nominală a unei acţiuni (lei)</t>
  </si>
  <si>
    <t>Valoarea bunurilor publice transmise în administrare economică (lei)</t>
  </si>
  <si>
    <t>Profitul net/ pierderea netă a perioadei de gestiune (lei)</t>
  </si>
  <si>
    <t>Suprafaţa terenului aferent (m.p.)</t>
  </si>
  <si>
    <t>lei</t>
  </si>
  <si>
    <t>%</t>
  </si>
  <si>
    <t>Codul ISIN</t>
  </si>
  <si>
    <t>Total</t>
  </si>
  <si>
    <t>Acţiuni publice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</si>
  <si>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</si>
  <si>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</si>
  <si>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</si>
  <si>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</si>
  <si>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</si>
  <si>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</si>
  <si>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</si>
  <si>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</si>
  <si>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</si>
  <si>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</si>
  <si>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</si>
  <si>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</si>
  <si>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</si>
  <si>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</si>
  <si>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</si>
  <si>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Consiliul raional Anenii Noi</t>
  </si>
  <si>
    <t>S.A."Combinatul de produse cerealiere din Chisinau" insolv. 25.11.2014</t>
  </si>
  <si>
    <t>MD-2023, mun.Chisinau, str.Uzinelor, 2</t>
  </si>
  <si>
    <t>1003600109909</t>
  </si>
  <si>
    <t>MD14CPCC1000</t>
  </si>
  <si>
    <t>Consiliul raional Cahul</t>
  </si>
  <si>
    <t>S.A."Retelele Termice Cahul"</t>
  </si>
  <si>
    <t>or.Cahul, str. Caragiale, 14</t>
  </si>
  <si>
    <t>1002603000789</t>
  </si>
  <si>
    <t/>
  </si>
  <si>
    <t>S.A."Fabrica de brinzeturi din Cahul"</t>
  </si>
  <si>
    <t>or.Cahul, str.Pacii, 3</t>
  </si>
  <si>
    <t>1005603001684</t>
  </si>
  <si>
    <t>MD14RINZ1002</t>
  </si>
  <si>
    <t>S.A."Centrul de Instruire Continua Cahul" (fosta SA"Mariana")</t>
  </si>
  <si>
    <t>MD-3901, or.Cahul, str.Pacii, 10</t>
  </si>
  <si>
    <t>1003603008014</t>
  </si>
  <si>
    <t>MD14RIAN1001</t>
  </si>
  <si>
    <t>S.A."Apa-Canal Cahul"</t>
  </si>
  <si>
    <t>or.Cahul, str. 31 August, 1</t>
  </si>
  <si>
    <t>1002603000859</t>
  </si>
  <si>
    <t>Tabara sportiva de intremare pentru copii si tineret "Tineretea" SRL</t>
  </si>
  <si>
    <t>or.Cahul, Piata Independentei, 6</t>
  </si>
  <si>
    <t>1004603003692</t>
  </si>
  <si>
    <t>Consiliul raional Cantemir</t>
  </si>
  <si>
    <t>Consiliul raional Causeni</t>
  </si>
  <si>
    <t>Consiliul raional Criuleni</t>
  </si>
  <si>
    <t>S.A."Superb-Service", in procedura de lichidare din 19.03.2021</t>
  </si>
  <si>
    <t>MD-4830, or.Criuleni, str.31 August, 97</t>
  </si>
  <si>
    <t>1006600022885</t>
  </si>
  <si>
    <t>MD14PERB1002</t>
  </si>
  <si>
    <t>S.A."Prestari-Servicii"</t>
  </si>
  <si>
    <t>MD-4801,or.Criuleni, str.31 August, 97</t>
  </si>
  <si>
    <t>1003600120506</t>
  </si>
  <si>
    <t>MD14SECR1008</t>
  </si>
  <si>
    <t>Consiliul raional Floresti</t>
  </si>
  <si>
    <t>S.A. Combinatul de produse cerealiere "Cereale-Flor", insolvab.-06.12.2010</t>
  </si>
  <si>
    <t>MD-5023,rl Floresti, s.Gura Camencii</t>
  </si>
  <si>
    <t>1003607002881</t>
  </si>
  <si>
    <t>MD14CERF1003</t>
  </si>
  <si>
    <t>S.A."Servicii Salubrizare Floresti"</t>
  </si>
  <si>
    <t>or.Floresti, str.M.Eminescu, 192</t>
  </si>
  <si>
    <t>1014607002133</t>
  </si>
  <si>
    <t>MD14SELF1001</t>
  </si>
  <si>
    <t>S.A."Servicii comunale Floresti"</t>
  </si>
  <si>
    <t>MD5001, or.Floresti, str.Dacia 20</t>
  </si>
  <si>
    <t>1003607001471</t>
  </si>
  <si>
    <t>MD14FISC1008</t>
  </si>
  <si>
    <t>Consiliul raional Hincesti</t>
  </si>
  <si>
    <t>S.A."Operator Regionqal Apa-Canal Hincesti" (fosta S.A."Amen-Ver")</t>
  </si>
  <si>
    <t>or.Hincesti, str.M.Hincu,119</t>
  </si>
  <si>
    <t>1003605000182</t>
  </si>
  <si>
    <t>MD14AMEN1006</t>
  </si>
  <si>
    <t>Consiliul raional Ialoveni</t>
  </si>
  <si>
    <t>S.A. Statiunea tehnologica de masini "COSTESTI"</t>
  </si>
  <si>
    <t>rn.Ialoveni, s.Costesti</t>
  </si>
  <si>
    <t>1002601001748</t>
  </si>
  <si>
    <t>MD14STEI1000</t>
  </si>
  <si>
    <t>Consiliul raional Nisporeni</t>
  </si>
  <si>
    <t>or.Nisporeni, str.Suveranitatii, 68</t>
  </si>
  <si>
    <t>1015609000875</t>
  </si>
  <si>
    <t>MD14PORE1007</t>
  </si>
  <si>
    <t>Consiliul raional Ocnita</t>
  </si>
  <si>
    <t>S.A."Vita - Nova"</t>
  </si>
  <si>
    <t>MD-7101,or.Ocnita, str.Industriala, 13</t>
  </si>
  <si>
    <t>1003604014357</t>
  </si>
  <si>
    <t>MD14VNOV1002</t>
  </si>
  <si>
    <t>Consiliul raional Orhei</t>
  </si>
  <si>
    <t>"Regia Apa Canal-Orhei"S.A.</t>
  </si>
  <si>
    <t>or.Orhei, str.31 August, 67</t>
  </si>
  <si>
    <t>1002606000595</t>
  </si>
  <si>
    <t>MD14GIAR1000</t>
  </si>
  <si>
    <t>Consiliul raional Soldanesti</t>
  </si>
  <si>
    <t>or.Soldanesti, str.Pacii, 31/A</t>
  </si>
  <si>
    <t>1014606002790</t>
  </si>
  <si>
    <t>MD14SALS1000</t>
  </si>
  <si>
    <t>Consiliul raional Soroca</t>
  </si>
  <si>
    <t>S.A."Regia Apa-Canal Soroca"</t>
  </si>
  <si>
    <t>or.Soroca, str.Uzinelor,9</t>
  </si>
  <si>
    <t>1003607000120</t>
  </si>
  <si>
    <t>MD14EGIA1005</t>
  </si>
  <si>
    <t>Consiliul raional Straseni</t>
  </si>
  <si>
    <t>Consiliul raional Ungheni</t>
  </si>
  <si>
    <t>S.A."Comgaz-Plus"</t>
  </si>
  <si>
    <t>or.Ungheni, str.Boico, 15 a</t>
  </si>
  <si>
    <t>1002609001375</t>
  </si>
  <si>
    <t>MD14COMG1005</t>
  </si>
  <si>
    <t>I.M."AVE Ungheni"S.R.L.</t>
  </si>
  <si>
    <t>or.Ungheni, str.Lacului,1</t>
  </si>
  <si>
    <t>1008609004839</t>
  </si>
  <si>
    <t>Primaria Alcedar</t>
  </si>
  <si>
    <t>Primaria Climautii de Jos</t>
  </si>
  <si>
    <t>Primaria Cobilea</t>
  </si>
  <si>
    <t>Primaria com. Grozesti</t>
  </si>
  <si>
    <t>Primaria com. Varzaresti</t>
  </si>
  <si>
    <t>Primaria Cotiujenii Mari</t>
  </si>
  <si>
    <t>Primaria Cusmirca</t>
  </si>
  <si>
    <t>Primaria Fuzauca</t>
  </si>
  <si>
    <t>Primaria Glingeni</t>
  </si>
  <si>
    <t>Primaria Leova</t>
  </si>
  <si>
    <t>S.A."Favorit-Leova"  (nu activeaza)</t>
  </si>
  <si>
    <t>MD-6360,or.Leova, str.Stefan cel Mare, 2</t>
  </si>
  <si>
    <t>388790</t>
  </si>
  <si>
    <t>MD14FAVL1000</t>
  </si>
  <si>
    <t>S.A."Apa-Canal Leova"</t>
  </si>
  <si>
    <t>or.Leova, str.Independentei, 25</t>
  </si>
  <si>
    <t>1004605002862</t>
  </si>
  <si>
    <t>MD14PNAL1008</t>
  </si>
  <si>
    <t>Primaria Lipceni</t>
  </si>
  <si>
    <t>Primaria Mihuleni</t>
  </si>
  <si>
    <t>Primaria mun.Balti</t>
  </si>
  <si>
    <t>S.A. Compania "Teleradio-Balti" de tip inchis</t>
  </si>
  <si>
    <t>MD-3100,m.Balti, str.Decebal, 101 A</t>
  </si>
  <si>
    <t>1003602014456</t>
  </si>
  <si>
    <t>MD14RADB1000</t>
  </si>
  <si>
    <t>Primaria mun. Chisinau</t>
  </si>
  <si>
    <t>S.A."Combinatul auto nr.4"</t>
  </si>
  <si>
    <t>MD-2018,or.Chisinau, str.Padurii, 13</t>
  </si>
  <si>
    <t>1003600097956</t>
  </si>
  <si>
    <t>MD14AUBI1000</t>
  </si>
  <si>
    <t>S.A."Taxi-Service"</t>
  </si>
  <si>
    <t>MD-2069, or.Chisinau, str.Calea Iesilor, 14</t>
  </si>
  <si>
    <t>1003600038186</t>
  </si>
  <si>
    <t>MD14TAXI1007</t>
  </si>
  <si>
    <t>S.A. MAGAZINUL DE TIP INCHIS "MODA"</t>
  </si>
  <si>
    <t>MD-2001,or.Chisinau, str.Stefan cel Mare, 83</t>
  </si>
  <si>
    <t>1003600068743</t>
  </si>
  <si>
    <t>MD14ADOM1000</t>
  </si>
  <si>
    <t>S.A. Intreprinderea Alimentatiei Publice "GUGUTA"</t>
  </si>
  <si>
    <t>MD-2001,or.Chisinau, str.Maria Cibotaru, 20</t>
  </si>
  <si>
    <t>1004600011975</t>
  </si>
  <si>
    <t>MD14GUGU1003</t>
  </si>
  <si>
    <t>S.A."Mina din Chisinau"</t>
  </si>
  <si>
    <t>MD-2020,or.Chisinau, str.Calea Orheiului, 90a</t>
  </si>
  <si>
    <t>1003600119988</t>
  </si>
  <si>
    <t>MD14MIIN1008</t>
  </si>
  <si>
    <t>S.A. INTREPRINDEREA DE TRANSPORT AUTO "AUTOCOMTRANS"</t>
  </si>
  <si>
    <t>MD-2000, or.Chisinau, str.Cucorilor, 58</t>
  </si>
  <si>
    <t>1003600035428</t>
  </si>
  <si>
    <t>MD14AUNS1004</t>
  </si>
  <si>
    <t>SA "APA-CANAL CHISINAU"</t>
  </si>
  <si>
    <t>mun.Chisinau, str.Albisoara, 38</t>
  </si>
  <si>
    <t>1002600015876</t>
  </si>
  <si>
    <t>MD14APCL1001</t>
  </si>
  <si>
    <t>S.A."Firma de constructie a drumurilor "Edilitate"</t>
  </si>
  <si>
    <t>MD-2012,or.Chisinau, str.M.Eminescu, 49</t>
  </si>
  <si>
    <t>1003600045544</t>
  </si>
  <si>
    <t>MD14EDIL1005</t>
  </si>
  <si>
    <t>S.A."TERMOCOM"</t>
  </si>
  <si>
    <t>mun.Chisinau, str.Tudor Vladimirescu, 6/1</t>
  </si>
  <si>
    <t>1003600022286</t>
  </si>
  <si>
    <t>MD14TERO1003</t>
  </si>
  <si>
    <t>Intreprinderea de difuzare a presei "Omniapresa"S.R.L.</t>
  </si>
  <si>
    <t>mun.Chisinau, str.Puskin 22, ap.222</t>
  </si>
  <si>
    <t>1002600012107</t>
  </si>
  <si>
    <t>S.A."Agentia municipala de ipoteca din Chisinau"</t>
  </si>
  <si>
    <t>mun.Chisinau, str.Columna, 106</t>
  </si>
  <si>
    <t>1003600034753</t>
  </si>
  <si>
    <t>MD14ANIP1003</t>
  </si>
  <si>
    <t>S.A."Busines Incubator Alfa"</t>
  </si>
  <si>
    <t>MD2071, mun.Chisinau, str.Alba Iulia 75</t>
  </si>
  <si>
    <t>1003600035107</t>
  </si>
  <si>
    <t>MD14BIFA1009</t>
  </si>
  <si>
    <t>S.A. COMBINATUL DE PANIFICATIE DIN CHISINAU "FRANZELUTA"</t>
  </si>
  <si>
    <t>MD-2032, mun.Chisinau, str.Sarmizegetusa, 30</t>
  </si>
  <si>
    <t>1002600004030</t>
  </si>
  <si>
    <t>MD14FRAN1004</t>
  </si>
  <si>
    <t>Primaria Oliscani</t>
  </si>
  <si>
    <t>Primaria or. Nisporeni</t>
  </si>
  <si>
    <t>Primaria Parcani</t>
  </si>
  <si>
    <t>Primaria Pohoarna</t>
  </si>
  <si>
    <t>Primaria Poiana</t>
  </si>
  <si>
    <t>Primaria Raspopeni</t>
  </si>
  <si>
    <t>Primaria Rezina</t>
  </si>
  <si>
    <t>S.A."Lafarge Ciment (Moldova)"</t>
  </si>
  <si>
    <t>MD-5440,or.Rezina, str.Viitorului, 1</t>
  </si>
  <si>
    <t>1003606006217</t>
  </si>
  <si>
    <t>MD14CEMT1002</t>
  </si>
  <si>
    <t>Primaria Rogojeni</t>
  </si>
  <si>
    <t>Primaria Salcia</t>
  </si>
  <si>
    <t>Primaria Samascani</t>
  </si>
  <si>
    <t>Primaria Sestaci</t>
  </si>
  <si>
    <t>Primaria Sipca</t>
  </si>
  <si>
    <t>Primaria Soldanesti</t>
  </si>
  <si>
    <t>Primaria Vadul-Rascov</t>
  </si>
  <si>
    <t>UTA Gagauzia</t>
  </si>
  <si>
    <t>S.A."DRUMURI-COMRAT"</t>
  </si>
  <si>
    <t>or.Comrat, str.Tanchistilor, 2A</t>
  </si>
  <si>
    <t>1003611010865</t>
  </si>
  <si>
    <t>MD14DRON1001</t>
  </si>
  <si>
    <t>Farmacia "TOMAI-FARM" S.R.L.</t>
  </si>
  <si>
    <t>MD6116, r-l Ceadir-Lunga, s.Tomai, str. Cotovschi 2</t>
  </si>
  <si>
    <t>1003611150080</t>
  </si>
  <si>
    <t>S.A."Fabrica de vinuri din Vulcanesti", in insolvab. din 01.02.2010</t>
  </si>
  <si>
    <t>MD-5310,or.Vulcanesti, str.Komsomoliskaya, 32</t>
  </si>
  <si>
    <t>1003611004301</t>
  </si>
  <si>
    <t>MD14FDVI1002</t>
  </si>
  <si>
    <t>S.A."Compania Bugeac" (in procedura de insolvabilitate)</t>
  </si>
  <si>
    <t>MD-5310, or.Vulcanesti, str.Gagarin, 62</t>
  </si>
  <si>
    <t>64096</t>
  </si>
  <si>
    <t>MD14COMP1004</t>
  </si>
  <si>
    <t>S.A."ILACI-50"</t>
  </si>
  <si>
    <t>MD-3801,rn.Comrat, str.Lenin, 206</t>
  </si>
  <si>
    <t>1003611004817</t>
  </si>
  <si>
    <t>MD14ILAC1000</t>
  </si>
  <si>
    <t>S.A. de Reparatie si Constructie "Budjac"</t>
  </si>
  <si>
    <t>or.Comrat, str.Pobeda, 117</t>
  </si>
  <si>
    <t>1006611001725</t>
  </si>
  <si>
    <t>MD14BUJA1009</t>
  </si>
  <si>
    <t>S.A. Fabrica de unt si brinza din Vulcanesti "INLAV"</t>
  </si>
  <si>
    <t>or.Vulcanesti, str.Komsomoliskaya, 42</t>
  </si>
  <si>
    <t>1004611002186</t>
  </si>
  <si>
    <t>MD14INLA1007</t>
  </si>
  <si>
    <t>SRL "RADUGA"</t>
  </si>
  <si>
    <t>1004611003116</t>
  </si>
  <si>
    <t>S.A."CEADIR-PETROL", in proced. de insolv. din 11.06.2019</t>
  </si>
  <si>
    <t>or.Ceadir-Lunga, str.Bugeacului, 17</t>
  </si>
  <si>
    <t>1003611007900</t>
  </si>
  <si>
    <t>MD14CEAD1004</t>
  </si>
  <si>
    <t>S.A."Apa - Termo"</t>
  </si>
  <si>
    <t>or.Ceadir-Lunga, str.Lenin, 108</t>
  </si>
  <si>
    <t>1003611006327</t>
  </si>
  <si>
    <t>MD14AMPE1008</t>
  </si>
  <si>
    <t>S.A."VULCANESTI-PETROL"</t>
  </si>
  <si>
    <t>r-nul Vulcanesti, Statia Corolenco,4</t>
  </si>
  <si>
    <t>100361115095</t>
  </si>
  <si>
    <t>MD14VULN1006</t>
  </si>
  <si>
    <t>Super Total</t>
  </si>
  <si>
    <t>S.A."Apa Canal Nisporeni", inclusiv</t>
  </si>
  <si>
    <t>Primaria Dobrusa</t>
  </si>
  <si>
    <t>S.A."Salubritate Soldanesti", inclusiv</t>
  </si>
  <si>
    <t>Total Consiliul raional Nisporeni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</si>
</sst>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Times New Roman"/>
      <family val="2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2"/>
    </font>
    <font>
      <sz val="7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7"/>
      <color rgb="FF000000"/>
      <name val="Times New Roman"/>
      <family val="2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7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2" borderId="0" xfId="0" applyFont="1" applyFill="1"/>
    <xf numFmtId="0" fontId="5" fillId="2" borderId="0" xfId="0" applyFont="1" applyFill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3" fillId="0" borderId="0" xfId="0" applyFont="1"/>
    <xf numFmtId="0" fontId="22" fillId="34" borderId="1" xfId="0" applyFont="1" applyFill="1" applyBorder="1" applyAlignment="1">
      <alignment horizontal="left" vertical="center"/>
    </xf>
    <xf numFmtId="0" fontId="22" fillId="34" borderId="1" xfId="0" applyFont="1" applyFill="1" applyBorder="1" applyAlignment="1">
      <alignment vertical="center" wrapText="1"/>
    </xf>
    <xf numFmtId="3" fontId="5" fillId="2" borderId="0" xfId="0" applyNumberFormat="1" applyFont="1" applyFill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4" fillId="2" borderId="0" xfId="0" applyFont="1" applyFill="1"/>
    <xf numFmtId="0" fontId="2" fillId="0" borderId="0" xfId="0" applyFont="1" applyAlignment="1">
      <alignment horizontal="right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un" xfId="6" builtinId="26" customBuiltin="1"/>
    <cellStyle name="Calcul" xfId="11" builtinId="22" customBuiltin="1"/>
    <cellStyle name="Celulă legată" xfId="12" builtinId="24" customBuiltin="1"/>
    <cellStyle name="Eronat" xfId="7" builtinId="27" customBuiltin="1"/>
    <cellStyle name="Ieșire" xfId="10" builtinId="21" customBuiltin="1"/>
    <cellStyle name="Intrare" xfId="9" builtinId="20" customBuiltin="1"/>
    <cellStyle name="Neutru" xfId="8" builtinId="28" customBuiltin="1"/>
    <cellStyle name="Normal" xfId="0" builtinId="0" customBuiltin="1"/>
    <cellStyle name="Text avertisment" xfId="14" builtinId="11" customBuiltin="1"/>
    <cellStyle name="Text explicativ" xfId="15" builtinId="53" customBuiltin="1"/>
    <cellStyle name="Titlu" xfId="1" builtinId="15" customBuiltin="1"/>
    <cellStyle name="Titlu 1" xfId="2" builtinId="16" customBuiltin="1"/>
    <cellStyle name="Titlu 2" xfId="3" builtinId="17" customBuiltin="1"/>
    <cellStyle name="Titlu 3" xfId="4" builtinId="18" customBuiltin="1"/>
    <cellStyle name="Titlu 4" xfId="5" builtinId="19" customBuiltin="1"/>
    <cellStyle name="Total" xfId="16" builtinId="25" customBuiltin="1"/>
    <cellStyle name="Verificare celulă" xfId="13" builtinId="23" customBuiltin="1"/>
    <cellStyle name="Обычный 2" xfId="41"/>
    <cellStyle name="Примечание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tabSelected="1" workbookViewId="0">
      <selection activeCell="S5" sqref="S5"/>
    </sheetView>
  </sheetViews>
  <sheetFormatPr defaultRowHeight="15" x14ac:dyDescent="0.25"/>
  <cols>
    <col min="1" max="1" width="3" customWidth="1"/>
    <col min="2" max="2" width="24" customWidth="1"/>
    <col min="3" max="3" width="16" customWidth="1"/>
    <col min="4" max="4" width="9" customWidth="1"/>
    <col min="5" max="5" width="11.85546875" customWidth="1"/>
    <col min="6" max="6" width="9.140625" customWidth="1"/>
    <col min="7" max="15" width="8" customWidth="1"/>
    <col min="17" max="17" width="11" bestFit="1" customWidth="1"/>
  </cols>
  <sheetData>
    <row r="1" spans="1:15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3" spans="1:15" x14ac:dyDescent="0.25">
      <c r="A3" s="16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5" spans="1:15" ht="60" customHeight="1" x14ac:dyDescent="0.25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/>
      <c r="I5" s="17" t="s">
        <v>9</v>
      </c>
      <c r="J5" s="17"/>
      <c r="K5" s="17"/>
      <c r="L5" s="17" t="s">
        <v>10</v>
      </c>
      <c r="M5" s="17" t="s">
        <v>11</v>
      </c>
      <c r="N5" s="17" t="s">
        <v>12</v>
      </c>
      <c r="O5" s="17" t="s">
        <v>13</v>
      </c>
    </row>
    <row r="6" spans="1:15" ht="20.100000000000001" customHeight="1" x14ac:dyDescent="0.25">
      <c r="A6" s="17"/>
      <c r="B6" s="17"/>
      <c r="C6" s="17"/>
      <c r="D6" s="17"/>
      <c r="E6" s="17"/>
      <c r="F6" s="17"/>
      <c r="G6" s="4" t="s">
        <v>14</v>
      </c>
      <c r="H6" s="4" t="s">
        <v>15</v>
      </c>
      <c r="I6" s="4" t="s">
        <v>16</v>
      </c>
      <c r="J6" s="4" t="s">
        <v>17</v>
      </c>
      <c r="K6" s="4" t="s">
        <v>18</v>
      </c>
      <c r="L6" s="17"/>
      <c r="M6" s="17"/>
      <c r="N6" s="17"/>
      <c r="O6" s="17"/>
    </row>
    <row r="7" spans="1:15" x14ac:dyDescent="0.25">
      <c r="A7" s="4" t="s">
        <v>19</v>
      </c>
      <c r="B7" s="4" t="s">
        <v>20</v>
      </c>
      <c r="C7" s="4" t="s">
        <v>21</v>
      </c>
      <c r="D7" s="4" t="s">
        <v>22</v>
      </c>
      <c r="E7" s="4" t="s">
        <v>23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4" t="s">
        <v>29</v>
      </c>
      <c r="L7" s="4" t="s">
        <v>30</v>
      </c>
      <c r="M7" s="4" t="s">
        <v>31</v>
      </c>
      <c r="N7" s="4" t="s">
        <v>32</v>
      </c>
      <c r="O7" s="4" t="s">
        <v>33</v>
      </c>
    </row>
    <row r="8" spans="1:15" x14ac:dyDescent="0.25">
      <c r="A8" s="2"/>
      <c r="B8" s="13" t="s">
        <v>34</v>
      </c>
      <c r="C8" s="13"/>
      <c r="D8" s="13"/>
      <c r="E8" s="13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1" x14ac:dyDescent="0.25">
      <c r="A9" s="5">
        <v>1</v>
      </c>
      <c r="B9" s="1" t="s">
        <v>35</v>
      </c>
      <c r="C9" s="1" t="s">
        <v>36</v>
      </c>
      <c r="D9" s="1" t="s">
        <v>37</v>
      </c>
      <c r="E9" s="1">
        <v>-16743902</v>
      </c>
      <c r="F9" s="1">
        <v>115925238</v>
      </c>
      <c r="G9" s="1">
        <v>369634</v>
      </c>
      <c r="H9" s="1">
        <v>0.32</v>
      </c>
      <c r="I9" s="1" t="s">
        <v>38</v>
      </c>
      <c r="J9" s="1">
        <v>3997422</v>
      </c>
      <c r="K9" s="1">
        <v>12746</v>
      </c>
      <c r="L9" s="1">
        <v>29</v>
      </c>
      <c r="M9" s="1">
        <v>0</v>
      </c>
      <c r="N9" s="1">
        <v>341512</v>
      </c>
      <c r="O9" s="1">
        <v>60000</v>
      </c>
    </row>
    <row r="10" spans="1:15" x14ac:dyDescent="0.25">
      <c r="A10" s="3"/>
      <c r="B10" s="3" t="s">
        <v>17</v>
      </c>
      <c r="C10" s="3"/>
      <c r="D10" s="3"/>
      <c r="E10" s="3">
        <f>SUMIF(E9:E9,"&gt;0")</f>
        <v>0</v>
      </c>
      <c r="F10" s="3">
        <f>SUMIF(F9:F9,"&gt;0")</f>
        <v>115925238</v>
      </c>
      <c r="G10" s="3">
        <f>SUMIF(G9:G9,"&gt;0")</f>
        <v>369634</v>
      </c>
      <c r="H10" s="3"/>
      <c r="I10" s="3"/>
      <c r="J10" s="3">
        <f t="shared" ref="J10:O10" si="0">SUMIF(J9:J9,"&gt;0")</f>
        <v>3997422</v>
      </c>
      <c r="K10" s="3">
        <f t="shared" si="0"/>
        <v>12746</v>
      </c>
      <c r="L10" s="3"/>
      <c r="M10" s="3">
        <f t="shared" si="0"/>
        <v>0</v>
      </c>
      <c r="N10" s="3">
        <f t="shared" si="0"/>
        <v>341512</v>
      </c>
      <c r="O10" s="3">
        <f t="shared" si="0"/>
        <v>60000</v>
      </c>
    </row>
    <row r="12" spans="1:15" x14ac:dyDescent="0.25">
      <c r="A12" s="2"/>
      <c r="B12" s="13" t="s">
        <v>39</v>
      </c>
      <c r="C12" s="13"/>
      <c r="D12" s="13"/>
      <c r="E12" s="13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1" x14ac:dyDescent="0.25">
      <c r="A13" s="5">
        <v>1</v>
      </c>
      <c r="B13" s="1" t="s">
        <v>40</v>
      </c>
      <c r="C13" s="1" t="s">
        <v>41</v>
      </c>
      <c r="D13" s="1" t="s">
        <v>42</v>
      </c>
      <c r="E13" s="1">
        <v>2334492</v>
      </c>
      <c r="F13" s="1">
        <v>3963360</v>
      </c>
      <c r="G13" s="1">
        <v>3963360</v>
      </c>
      <c r="H13" s="1">
        <v>100</v>
      </c>
      <c r="I13" s="1" t="s">
        <v>43</v>
      </c>
      <c r="J13" s="1">
        <v>1981680</v>
      </c>
      <c r="K13" s="1">
        <v>1981680</v>
      </c>
      <c r="L13" s="1">
        <v>2</v>
      </c>
      <c r="M13" s="1">
        <v>0</v>
      </c>
      <c r="N13" s="1">
        <v>-193574</v>
      </c>
      <c r="O13" s="1">
        <v>4040</v>
      </c>
    </row>
    <row r="14" spans="1:15" ht="21" x14ac:dyDescent="0.25">
      <c r="A14" s="5">
        <v>2</v>
      </c>
      <c r="B14" s="1" t="s">
        <v>44</v>
      </c>
      <c r="C14" s="1" t="s">
        <v>45</v>
      </c>
      <c r="D14" s="1" t="s">
        <v>46</v>
      </c>
      <c r="E14" s="1">
        <v>0</v>
      </c>
      <c r="F14" s="1">
        <v>5730980</v>
      </c>
      <c r="G14" s="1">
        <v>4728960</v>
      </c>
      <c r="H14" s="1">
        <v>82.5</v>
      </c>
      <c r="I14" s="1" t="s">
        <v>47</v>
      </c>
      <c r="J14" s="1">
        <v>286629</v>
      </c>
      <c r="K14" s="1">
        <v>236448</v>
      </c>
      <c r="L14" s="1">
        <v>20</v>
      </c>
      <c r="M14" s="1">
        <v>0</v>
      </c>
      <c r="N14" s="1">
        <v>0</v>
      </c>
      <c r="O14" s="1">
        <v>1930</v>
      </c>
    </row>
    <row r="15" spans="1:15" ht="21" x14ac:dyDescent="0.25">
      <c r="A15" s="5">
        <v>3</v>
      </c>
      <c r="B15" s="1" t="s">
        <v>48</v>
      </c>
      <c r="C15" s="1" t="s">
        <v>49</v>
      </c>
      <c r="D15" s="1" t="s">
        <v>50</v>
      </c>
      <c r="E15" s="1">
        <v>-360690</v>
      </c>
      <c r="F15" s="1">
        <v>281956</v>
      </c>
      <c r="G15" s="1">
        <v>169174</v>
      </c>
      <c r="H15" s="1">
        <v>60</v>
      </c>
      <c r="I15" s="1" t="s">
        <v>51</v>
      </c>
      <c r="J15" s="1">
        <v>281956</v>
      </c>
      <c r="K15" s="1">
        <v>169174</v>
      </c>
      <c r="L15" s="1">
        <v>1</v>
      </c>
      <c r="M15" s="1">
        <v>0</v>
      </c>
      <c r="N15" s="1">
        <v>0</v>
      </c>
      <c r="O15" s="1">
        <v>988</v>
      </c>
    </row>
    <row r="16" spans="1:15" ht="21" x14ac:dyDescent="0.25">
      <c r="A16" s="5">
        <v>4</v>
      </c>
      <c r="B16" s="1" t="s">
        <v>52</v>
      </c>
      <c r="C16" s="1" t="s">
        <v>53</v>
      </c>
      <c r="D16" s="1" t="s">
        <v>54</v>
      </c>
      <c r="E16" s="1">
        <v>-20346200</v>
      </c>
      <c r="F16" s="1">
        <v>7100000</v>
      </c>
      <c r="G16" s="1">
        <v>7100000</v>
      </c>
      <c r="H16" s="1">
        <v>100</v>
      </c>
      <c r="I16" s="1" t="s">
        <v>43</v>
      </c>
      <c r="J16" s="1">
        <v>71000</v>
      </c>
      <c r="K16" s="1">
        <v>71000</v>
      </c>
      <c r="L16" s="1">
        <v>100</v>
      </c>
      <c r="M16" s="1">
        <v>0</v>
      </c>
      <c r="N16" s="1">
        <v>-3334500</v>
      </c>
      <c r="O16" s="1">
        <v>434686</v>
      </c>
    </row>
    <row r="17" spans="1:15" ht="21" x14ac:dyDescent="0.25">
      <c r="A17" s="5">
        <v>5</v>
      </c>
      <c r="B17" s="1" t="s">
        <v>55</v>
      </c>
      <c r="C17" s="1" t="s">
        <v>56</v>
      </c>
      <c r="D17" s="1" t="s">
        <v>57</v>
      </c>
      <c r="E17" s="1">
        <v>0</v>
      </c>
      <c r="F17" s="1">
        <v>653900</v>
      </c>
      <c r="G17" s="1">
        <v>653900</v>
      </c>
      <c r="H17" s="1">
        <v>100</v>
      </c>
      <c r="I17" s="1" t="s">
        <v>43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2259.5</v>
      </c>
    </row>
    <row r="18" spans="1:15" x14ac:dyDescent="0.25">
      <c r="A18" s="3"/>
      <c r="B18" s="3" t="s">
        <v>17</v>
      </c>
      <c r="C18" s="3"/>
      <c r="D18" s="3"/>
      <c r="E18" s="3">
        <f>SUMIF(E13:E17,"&gt;0")</f>
        <v>2334492</v>
      </c>
      <c r="F18" s="3">
        <f>SUMIF(F13:F17,"&gt;0")</f>
        <v>17730196</v>
      </c>
      <c r="G18" s="3">
        <f>SUMIF(G13:G17,"&gt;0")</f>
        <v>16615394</v>
      </c>
      <c r="H18" s="3"/>
      <c r="I18" s="3"/>
      <c r="J18" s="3">
        <f t="shared" ref="J18:O18" si="1">SUMIF(J13:J17,"&gt;0")</f>
        <v>2621265</v>
      </c>
      <c r="K18" s="3">
        <f t="shared" si="1"/>
        <v>2458302</v>
      </c>
      <c r="L18" s="3"/>
      <c r="M18" s="3">
        <f t="shared" si="1"/>
        <v>0</v>
      </c>
      <c r="N18" s="3">
        <f t="shared" si="1"/>
        <v>0</v>
      </c>
      <c r="O18" s="3">
        <f t="shared" si="1"/>
        <v>443903.5</v>
      </c>
    </row>
    <row r="20" spans="1:15" x14ac:dyDescent="0.25">
      <c r="A20" s="2"/>
      <c r="B20" s="13" t="s">
        <v>58</v>
      </c>
      <c r="C20" s="13"/>
      <c r="D20" s="13"/>
      <c r="E20" s="13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1" x14ac:dyDescent="0.25">
      <c r="A21" s="5">
        <v>1</v>
      </c>
      <c r="B21" s="1" t="s">
        <v>35</v>
      </c>
      <c r="C21" s="1" t="s">
        <v>36</v>
      </c>
      <c r="D21" s="1" t="s">
        <v>37</v>
      </c>
      <c r="E21" s="1">
        <v>-16743902</v>
      </c>
      <c r="F21" s="1">
        <v>115925238</v>
      </c>
      <c r="G21" s="1">
        <v>302325</v>
      </c>
      <c r="H21" s="1">
        <v>0.26</v>
      </c>
      <c r="I21" s="1" t="s">
        <v>38</v>
      </c>
      <c r="J21" s="1">
        <v>3997422</v>
      </c>
      <c r="K21" s="1">
        <v>10425</v>
      </c>
      <c r="L21" s="1">
        <v>29</v>
      </c>
      <c r="M21" s="1">
        <v>0</v>
      </c>
      <c r="N21" s="1">
        <v>341512</v>
      </c>
      <c r="O21" s="1">
        <v>60000</v>
      </c>
    </row>
    <row r="22" spans="1:15" x14ac:dyDescent="0.25">
      <c r="A22" s="3"/>
      <c r="B22" s="3" t="s">
        <v>17</v>
      </c>
      <c r="C22" s="3"/>
      <c r="D22" s="3"/>
      <c r="E22" s="3">
        <f>SUMIF(E21:E21,"&gt;0")</f>
        <v>0</v>
      </c>
      <c r="F22" s="3">
        <f>SUMIF(F21:F21,"&gt;0")</f>
        <v>115925238</v>
      </c>
      <c r="G22" s="3">
        <f>SUMIF(G21:G21,"&gt;0")</f>
        <v>302325</v>
      </c>
      <c r="H22" s="3"/>
      <c r="I22" s="3"/>
      <c r="J22" s="3">
        <f t="shared" ref="J22:O22" si="2">SUMIF(J21:J21,"&gt;0")</f>
        <v>3997422</v>
      </c>
      <c r="K22" s="3">
        <f t="shared" si="2"/>
        <v>10425</v>
      </c>
      <c r="L22" s="3"/>
      <c r="M22" s="3">
        <f t="shared" si="2"/>
        <v>0</v>
      </c>
      <c r="N22" s="3">
        <f t="shared" si="2"/>
        <v>341512</v>
      </c>
      <c r="O22" s="3">
        <f t="shared" si="2"/>
        <v>60000</v>
      </c>
    </row>
    <row r="24" spans="1:15" x14ac:dyDescent="0.25">
      <c r="A24" s="2"/>
      <c r="B24" s="13" t="s">
        <v>59</v>
      </c>
      <c r="C24" s="13"/>
      <c r="D24" s="13"/>
      <c r="E24" s="13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1" x14ac:dyDescent="0.25">
      <c r="A25" s="5">
        <v>1</v>
      </c>
      <c r="B25" s="1" t="s">
        <v>35</v>
      </c>
      <c r="C25" s="1" t="s">
        <v>36</v>
      </c>
      <c r="D25" s="1" t="s">
        <v>37</v>
      </c>
      <c r="E25" s="1">
        <v>-16743902</v>
      </c>
      <c r="F25" s="1">
        <v>115925200</v>
      </c>
      <c r="G25" s="1">
        <v>55970</v>
      </c>
      <c r="H25" s="1">
        <v>4.8000000000000001E-2</v>
      </c>
      <c r="I25" s="1" t="s">
        <v>38</v>
      </c>
      <c r="J25" s="1">
        <v>3997422</v>
      </c>
      <c r="K25" s="1">
        <v>1930</v>
      </c>
      <c r="L25" s="1">
        <v>29</v>
      </c>
      <c r="M25" s="1">
        <v>0</v>
      </c>
      <c r="N25" s="1">
        <v>341512</v>
      </c>
      <c r="O25" s="1">
        <v>60000</v>
      </c>
    </row>
    <row r="26" spans="1:15" x14ac:dyDescent="0.25">
      <c r="A26" s="3"/>
      <c r="B26" s="3" t="s">
        <v>17</v>
      </c>
      <c r="C26" s="3"/>
      <c r="D26" s="3"/>
      <c r="E26" s="3">
        <f>SUMIF(E25:E25,"&gt;0")</f>
        <v>0</v>
      </c>
      <c r="F26" s="3">
        <f>SUMIF(F25:F25,"&gt;0")</f>
        <v>115925200</v>
      </c>
      <c r="G26" s="3">
        <f>SUMIF(G25:G25,"&gt;0")</f>
        <v>55970</v>
      </c>
      <c r="H26" s="3"/>
      <c r="I26" s="3"/>
      <c r="J26" s="3">
        <f t="shared" ref="J26:O26" si="3">SUMIF(J25:J25,"&gt;0")</f>
        <v>3997422</v>
      </c>
      <c r="K26" s="3">
        <f t="shared" si="3"/>
        <v>1930</v>
      </c>
      <c r="L26" s="3"/>
      <c r="M26" s="3">
        <f t="shared" si="3"/>
        <v>0</v>
      </c>
      <c r="N26" s="3">
        <f t="shared" si="3"/>
        <v>341512</v>
      </c>
      <c r="O26" s="3">
        <f t="shared" si="3"/>
        <v>60000</v>
      </c>
    </row>
    <row r="28" spans="1:15" x14ac:dyDescent="0.25">
      <c r="A28" s="2"/>
      <c r="B28" s="13" t="s">
        <v>60</v>
      </c>
      <c r="C28" s="13"/>
      <c r="D28" s="13"/>
      <c r="E28" s="13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1" x14ac:dyDescent="0.25">
      <c r="A29" s="5">
        <v>1</v>
      </c>
      <c r="B29" s="1" t="s">
        <v>61</v>
      </c>
      <c r="C29" s="1" t="s">
        <v>62</v>
      </c>
      <c r="D29" s="1" t="s">
        <v>63</v>
      </c>
      <c r="E29" s="1">
        <v>-5060</v>
      </c>
      <c r="F29" s="1">
        <v>264100</v>
      </c>
      <c r="G29" s="1">
        <v>221508</v>
      </c>
      <c r="H29" s="1">
        <v>83.87</v>
      </c>
      <c r="I29" s="1" t="s">
        <v>64</v>
      </c>
      <c r="J29" s="1">
        <v>264100</v>
      </c>
      <c r="K29" s="1">
        <v>221508</v>
      </c>
      <c r="L29" s="1">
        <v>1</v>
      </c>
      <c r="M29" s="1">
        <v>0</v>
      </c>
      <c r="N29" s="1">
        <v>-26300</v>
      </c>
      <c r="O29" s="1">
        <v>723</v>
      </c>
    </row>
    <row r="30" spans="1:15" ht="21" x14ac:dyDescent="0.25">
      <c r="A30" s="5">
        <v>2</v>
      </c>
      <c r="B30" s="1" t="s">
        <v>65</v>
      </c>
      <c r="C30" s="1" t="s">
        <v>66</v>
      </c>
      <c r="D30" s="1" t="s">
        <v>67</v>
      </c>
      <c r="E30" s="1">
        <v>-71560</v>
      </c>
      <c r="F30" s="1">
        <v>659349</v>
      </c>
      <c r="G30" s="1">
        <v>479278</v>
      </c>
      <c r="H30" s="1">
        <v>72.69</v>
      </c>
      <c r="I30" s="1" t="s">
        <v>68</v>
      </c>
      <c r="J30" s="1">
        <v>659349</v>
      </c>
      <c r="K30" s="1">
        <v>479278</v>
      </c>
      <c r="L30" s="1">
        <v>1</v>
      </c>
      <c r="M30" s="1">
        <v>0</v>
      </c>
      <c r="N30" s="1">
        <v>-42300</v>
      </c>
      <c r="O30" s="1">
        <v>250</v>
      </c>
    </row>
    <row r="31" spans="1:15" x14ac:dyDescent="0.25">
      <c r="A31" s="3"/>
      <c r="B31" s="3" t="s">
        <v>17</v>
      </c>
      <c r="C31" s="3"/>
      <c r="D31" s="3"/>
      <c r="E31" s="3">
        <f>SUMIF(E29:E30,"&gt;0")</f>
        <v>0</v>
      </c>
      <c r="F31" s="3">
        <f>SUMIF(F29:F30,"&gt;0")</f>
        <v>923449</v>
      </c>
      <c r="G31" s="3">
        <f>SUMIF(G29:G30,"&gt;0")</f>
        <v>700786</v>
      </c>
      <c r="H31" s="3"/>
      <c r="I31" s="3"/>
      <c r="J31" s="3">
        <f t="shared" ref="J31:O31" si="4">SUMIF(J29:J30,"&gt;0")</f>
        <v>923449</v>
      </c>
      <c r="K31" s="3">
        <f t="shared" si="4"/>
        <v>700786</v>
      </c>
      <c r="L31" s="3"/>
      <c r="M31" s="3">
        <f t="shared" si="4"/>
        <v>0</v>
      </c>
      <c r="N31" s="3">
        <f t="shared" si="4"/>
        <v>0</v>
      </c>
      <c r="O31" s="3">
        <f t="shared" si="4"/>
        <v>973</v>
      </c>
    </row>
    <row r="33" spans="1:15" x14ac:dyDescent="0.25">
      <c r="A33" s="2"/>
      <c r="B33" s="13" t="s">
        <v>69</v>
      </c>
      <c r="C33" s="13"/>
      <c r="D33" s="13"/>
      <c r="E33" s="13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1" x14ac:dyDescent="0.25">
      <c r="A34" s="5">
        <v>1</v>
      </c>
      <c r="B34" s="1" t="s">
        <v>70</v>
      </c>
      <c r="C34" s="1" t="s">
        <v>71</v>
      </c>
      <c r="D34" s="1" t="s">
        <v>72</v>
      </c>
      <c r="E34" s="1">
        <v>-153874231</v>
      </c>
      <c r="F34" s="1">
        <v>18016250</v>
      </c>
      <c r="G34" s="1">
        <v>844600</v>
      </c>
      <c r="H34" s="1">
        <v>4.68</v>
      </c>
      <c r="I34" s="1" t="s">
        <v>73</v>
      </c>
      <c r="J34" s="1">
        <v>1801625</v>
      </c>
      <c r="K34" s="1">
        <v>84460</v>
      </c>
      <c r="L34" s="1">
        <v>10</v>
      </c>
      <c r="M34" s="1">
        <v>0</v>
      </c>
      <c r="N34" s="1">
        <v>-1609245</v>
      </c>
      <c r="O34" s="1">
        <v>0</v>
      </c>
    </row>
    <row r="35" spans="1:15" ht="21" x14ac:dyDescent="0.25">
      <c r="A35" s="5">
        <v>2</v>
      </c>
      <c r="B35" s="1" t="s">
        <v>74</v>
      </c>
      <c r="C35" s="1" t="s">
        <v>75</v>
      </c>
      <c r="D35" s="1" t="s">
        <v>76</v>
      </c>
      <c r="E35" s="1">
        <v>3901100</v>
      </c>
      <c r="F35" s="1">
        <v>6775880</v>
      </c>
      <c r="G35" s="1">
        <v>6775884</v>
      </c>
      <c r="H35" s="1">
        <v>100</v>
      </c>
      <c r="I35" s="1" t="s">
        <v>77</v>
      </c>
      <c r="J35" s="1">
        <v>6775884</v>
      </c>
      <c r="K35" s="1">
        <v>6775884</v>
      </c>
      <c r="L35" s="1">
        <v>1</v>
      </c>
      <c r="M35" s="1">
        <v>724708</v>
      </c>
      <c r="N35" s="1">
        <v>-745953</v>
      </c>
      <c r="O35" s="1">
        <v>424310</v>
      </c>
    </row>
    <row r="36" spans="1:15" ht="21" x14ac:dyDescent="0.25">
      <c r="A36" s="5">
        <v>3</v>
      </c>
      <c r="B36" s="1" t="s">
        <v>78</v>
      </c>
      <c r="C36" s="1" t="s">
        <v>79</v>
      </c>
      <c r="D36" s="1" t="s">
        <v>80</v>
      </c>
      <c r="E36" s="1">
        <v>46448200</v>
      </c>
      <c r="F36" s="1">
        <v>13809300</v>
      </c>
      <c r="G36" s="1">
        <v>13809270</v>
      </c>
      <c r="H36" s="1">
        <v>100</v>
      </c>
      <c r="I36" s="1" t="s">
        <v>81</v>
      </c>
      <c r="J36" s="1">
        <v>1380927</v>
      </c>
      <c r="K36" s="1">
        <v>1380927</v>
      </c>
      <c r="L36" s="1">
        <v>10</v>
      </c>
      <c r="M36" s="1">
        <v>0</v>
      </c>
      <c r="N36" s="1">
        <v>-1043900</v>
      </c>
      <c r="O36" s="1">
        <v>120300</v>
      </c>
    </row>
    <row r="37" spans="1:15" x14ac:dyDescent="0.25">
      <c r="A37" s="3"/>
      <c r="B37" s="3" t="s">
        <v>17</v>
      </c>
      <c r="C37" s="3"/>
      <c r="D37" s="3"/>
      <c r="E37" s="3">
        <f>SUMIF(E34:E36,"&gt;0")</f>
        <v>50349300</v>
      </c>
      <c r="F37" s="3">
        <f>SUMIF(F34:F36,"&gt;0")</f>
        <v>38601430</v>
      </c>
      <c r="G37" s="3">
        <f>SUMIF(G34:G36,"&gt;0")</f>
        <v>21429754</v>
      </c>
      <c r="H37" s="3"/>
      <c r="I37" s="3"/>
      <c r="J37" s="3">
        <f t="shared" ref="J37:O37" si="5">SUMIF(J34:J36,"&gt;0")</f>
        <v>9958436</v>
      </c>
      <c r="K37" s="3">
        <f t="shared" si="5"/>
        <v>8241271</v>
      </c>
      <c r="L37" s="3"/>
      <c r="M37" s="3">
        <f t="shared" si="5"/>
        <v>724708</v>
      </c>
      <c r="N37" s="3">
        <f t="shared" si="5"/>
        <v>0</v>
      </c>
      <c r="O37" s="3">
        <f t="shared" si="5"/>
        <v>544610</v>
      </c>
    </row>
    <row r="39" spans="1:15" x14ac:dyDescent="0.25">
      <c r="A39" s="2"/>
      <c r="B39" s="13" t="s">
        <v>82</v>
      </c>
      <c r="C39" s="13"/>
      <c r="D39" s="13"/>
      <c r="E39" s="13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21" x14ac:dyDescent="0.25">
      <c r="A40" s="5">
        <v>1</v>
      </c>
      <c r="B40" s="1" t="s">
        <v>83</v>
      </c>
      <c r="C40" s="1" t="s">
        <v>84</v>
      </c>
      <c r="D40" s="1" t="s">
        <v>85</v>
      </c>
      <c r="E40" s="1">
        <v>38539800</v>
      </c>
      <c r="F40" s="1">
        <v>1054550</v>
      </c>
      <c r="G40" s="1">
        <v>1054553</v>
      </c>
      <c r="H40" s="1">
        <v>100</v>
      </c>
      <c r="I40" s="1" t="s">
        <v>86</v>
      </c>
      <c r="J40" s="1">
        <v>1054553</v>
      </c>
      <c r="K40" s="1">
        <v>1054553</v>
      </c>
      <c r="L40" s="1">
        <v>1</v>
      </c>
      <c r="M40" s="1">
        <v>17984721</v>
      </c>
      <c r="N40" s="1">
        <v>-166200</v>
      </c>
      <c r="O40" s="1">
        <v>142353</v>
      </c>
    </row>
    <row r="41" spans="1:15" ht="21" x14ac:dyDescent="0.25">
      <c r="A41" s="5">
        <v>2</v>
      </c>
      <c r="B41" s="1" t="s">
        <v>35</v>
      </c>
      <c r="C41" s="1" t="s">
        <v>36</v>
      </c>
      <c r="D41" s="1" t="s">
        <v>37</v>
      </c>
      <c r="E41" s="1">
        <v>-16743902</v>
      </c>
      <c r="F41" s="1">
        <v>115925200</v>
      </c>
      <c r="G41" s="1">
        <v>199404</v>
      </c>
      <c r="H41" s="1">
        <v>0.17</v>
      </c>
      <c r="I41" s="1" t="s">
        <v>38</v>
      </c>
      <c r="J41" s="1">
        <v>3997422</v>
      </c>
      <c r="K41" s="1">
        <v>6876</v>
      </c>
      <c r="L41" s="1">
        <v>29</v>
      </c>
      <c r="M41" s="1">
        <v>0</v>
      </c>
      <c r="N41" s="1">
        <v>341512</v>
      </c>
      <c r="O41" s="1">
        <v>60000</v>
      </c>
    </row>
    <row r="42" spans="1:15" x14ac:dyDescent="0.25">
      <c r="A42" s="3"/>
      <c r="B42" s="3" t="s">
        <v>17</v>
      </c>
      <c r="C42" s="3"/>
      <c r="D42" s="3"/>
      <c r="E42" s="3">
        <f>SUMIF(E40:E41,"&gt;0")</f>
        <v>38539800</v>
      </c>
      <c r="F42" s="3">
        <f>SUMIF(F40:F41,"&gt;0")</f>
        <v>116979750</v>
      </c>
      <c r="G42" s="3">
        <f>SUMIF(G40:G41,"&gt;0")</f>
        <v>1253957</v>
      </c>
      <c r="H42" s="3"/>
      <c r="I42" s="3"/>
      <c r="J42" s="3">
        <f t="shared" ref="J42:O42" si="6">SUMIF(J40:J41,"&gt;0")</f>
        <v>5051975</v>
      </c>
      <c r="K42" s="3">
        <f t="shared" si="6"/>
        <v>1061429</v>
      </c>
      <c r="L42" s="3"/>
      <c r="M42" s="3">
        <f t="shared" si="6"/>
        <v>17984721</v>
      </c>
      <c r="N42" s="3">
        <f t="shared" si="6"/>
        <v>341512</v>
      </c>
      <c r="O42" s="3">
        <f t="shared" si="6"/>
        <v>202353</v>
      </c>
    </row>
    <row r="44" spans="1:15" x14ac:dyDescent="0.25">
      <c r="A44" s="2"/>
      <c r="B44" s="13" t="s">
        <v>87</v>
      </c>
      <c r="C44" s="13"/>
      <c r="D44" s="13"/>
      <c r="E44" s="13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1" x14ac:dyDescent="0.25">
      <c r="A45" s="5">
        <v>1</v>
      </c>
      <c r="B45" s="1" t="s">
        <v>88</v>
      </c>
      <c r="C45" s="1" t="s">
        <v>89</v>
      </c>
      <c r="D45" s="1" t="s">
        <v>90</v>
      </c>
      <c r="E45" s="1">
        <v>0</v>
      </c>
      <c r="F45" s="1">
        <v>661320</v>
      </c>
      <c r="G45" s="1">
        <v>661300</v>
      </c>
      <c r="H45" s="1">
        <v>100</v>
      </c>
      <c r="I45" s="1" t="s">
        <v>91</v>
      </c>
      <c r="J45" s="1">
        <v>66130</v>
      </c>
      <c r="K45" s="1">
        <v>66130</v>
      </c>
      <c r="L45" s="1">
        <v>10</v>
      </c>
      <c r="M45" s="1">
        <v>0</v>
      </c>
      <c r="N45" s="1">
        <v>0</v>
      </c>
      <c r="O45" s="1">
        <v>7481</v>
      </c>
    </row>
    <row r="46" spans="1:15" x14ac:dyDescent="0.25">
      <c r="A46" s="3"/>
      <c r="B46" s="3" t="s">
        <v>17</v>
      </c>
      <c r="C46" s="3"/>
      <c r="D46" s="3"/>
      <c r="E46" s="3">
        <f>SUMIF(E45:E45,"&gt;0")</f>
        <v>0</v>
      </c>
      <c r="F46" s="3">
        <f>SUMIF(F45:F45,"&gt;0")</f>
        <v>661320</v>
      </c>
      <c r="G46" s="3">
        <f>SUMIF(G45:G45,"&gt;0")</f>
        <v>661300</v>
      </c>
      <c r="H46" s="3"/>
      <c r="I46" s="3"/>
      <c r="J46" s="3">
        <f t="shared" ref="J46:O46" si="7">SUMIF(J45:J45,"&gt;0")</f>
        <v>66130</v>
      </c>
      <c r="K46" s="3">
        <f t="shared" si="7"/>
        <v>66130</v>
      </c>
      <c r="L46" s="3"/>
      <c r="M46" s="3">
        <f t="shared" si="7"/>
        <v>0</v>
      </c>
      <c r="N46" s="3">
        <f t="shared" si="7"/>
        <v>0</v>
      </c>
      <c r="O46" s="3">
        <f t="shared" si="7"/>
        <v>7481</v>
      </c>
    </row>
    <row r="48" spans="1:15" x14ac:dyDescent="0.25">
      <c r="A48" s="2"/>
      <c r="B48" s="13" t="s">
        <v>96</v>
      </c>
      <c r="C48" s="13"/>
      <c r="D48" s="13"/>
      <c r="E48" s="13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21" x14ac:dyDescent="0.25">
      <c r="A49" s="5">
        <v>1</v>
      </c>
      <c r="B49" s="1" t="s">
        <v>97</v>
      </c>
      <c r="C49" s="1" t="s">
        <v>98</v>
      </c>
      <c r="D49" s="1" t="s">
        <v>99</v>
      </c>
      <c r="E49" s="1">
        <v>1533700</v>
      </c>
      <c r="F49" s="1">
        <v>1663343</v>
      </c>
      <c r="G49" s="1">
        <v>286891</v>
      </c>
      <c r="H49" s="1">
        <v>17.239999999999998</v>
      </c>
      <c r="I49" s="1" t="s">
        <v>100</v>
      </c>
      <c r="J49" s="1">
        <v>151213</v>
      </c>
      <c r="K49" s="1">
        <v>26081</v>
      </c>
      <c r="L49" s="1">
        <v>11</v>
      </c>
      <c r="M49" s="1">
        <v>0</v>
      </c>
      <c r="N49" s="1">
        <v>0</v>
      </c>
      <c r="O49" s="1">
        <v>30210</v>
      </c>
    </row>
    <row r="50" spans="1:15" x14ac:dyDescent="0.25">
      <c r="A50" s="3"/>
      <c r="B50" s="3" t="s">
        <v>17</v>
      </c>
      <c r="C50" s="3"/>
      <c r="D50" s="3"/>
      <c r="E50" s="3">
        <f>SUMIF(E49:E49,"&gt;0")</f>
        <v>1533700</v>
      </c>
      <c r="F50" s="3">
        <f>SUMIF(F49:F49,"&gt;0")</f>
        <v>1663343</v>
      </c>
      <c r="G50" s="3">
        <f>SUMIF(G49:G49,"&gt;0")</f>
        <v>286891</v>
      </c>
      <c r="H50" s="3"/>
      <c r="I50" s="3"/>
      <c r="J50" s="3">
        <f t="shared" ref="J50:O50" si="8">SUMIF(J49:J49,"&gt;0")</f>
        <v>151213</v>
      </c>
      <c r="K50" s="3">
        <f t="shared" si="8"/>
        <v>26081</v>
      </c>
      <c r="L50" s="3"/>
      <c r="M50" s="3">
        <f t="shared" si="8"/>
        <v>0</v>
      </c>
      <c r="N50" s="3">
        <f t="shared" si="8"/>
        <v>0</v>
      </c>
      <c r="O50" s="3">
        <f t="shared" si="8"/>
        <v>30210</v>
      </c>
    </row>
    <row r="52" spans="1:15" x14ac:dyDescent="0.25">
      <c r="A52" s="2"/>
      <c r="B52" s="13" t="s">
        <v>101</v>
      </c>
      <c r="C52" s="13"/>
      <c r="D52" s="13"/>
      <c r="E52" s="13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21" x14ac:dyDescent="0.25">
      <c r="A53" s="5">
        <v>1</v>
      </c>
      <c r="B53" s="1" t="s">
        <v>102</v>
      </c>
      <c r="C53" s="1" t="s">
        <v>103</v>
      </c>
      <c r="D53" s="1" t="s">
        <v>104</v>
      </c>
      <c r="E53" s="1">
        <v>40526000</v>
      </c>
      <c r="F53" s="1">
        <v>60000000</v>
      </c>
      <c r="G53" s="1">
        <v>60000000</v>
      </c>
      <c r="H53" s="1">
        <v>100</v>
      </c>
      <c r="I53" s="1" t="s">
        <v>105</v>
      </c>
      <c r="J53" s="1">
        <v>600000</v>
      </c>
      <c r="K53" s="1">
        <v>600000</v>
      </c>
      <c r="L53" s="1">
        <v>100</v>
      </c>
      <c r="M53" s="1">
        <v>1309000</v>
      </c>
      <c r="N53" s="1">
        <v>564600</v>
      </c>
      <c r="O53" s="1">
        <v>236101</v>
      </c>
    </row>
    <row r="54" spans="1:15" x14ac:dyDescent="0.25">
      <c r="A54" s="3"/>
      <c r="B54" s="3" t="s">
        <v>17</v>
      </c>
      <c r="C54" s="3"/>
      <c r="D54" s="3"/>
      <c r="E54" s="3">
        <f>SUMIF(E53:E53,"&gt;0")</f>
        <v>40526000</v>
      </c>
      <c r="F54" s="3">
        <f>SUMIF(F53:F53,"&gt;0")</f>
        <v>60000000</v>
      </c>
      <c r="G54" s="3">
        <f>SUMIF(G53:G53,"&gt;0")</f>
        <v>60000000</v>
      </c>
      <c r="H54" s="3"/>
      <c r="I54" s="3"/>
      <c r="J54" s="3">
        <f t="shared" ref="J54:O54" si="9">SUMIF(J53:J53,"&gt;0")</f>
        <v>600000</v>
      </c>
      <c r="K54" s="3">
        <f t="shared" si="9"/>
        <v>600000</v>
      </c>
      <c r="L54" s="3"/>
      <c r="M54" s="3">
        <f t="shared" si="9"/>
        <v>1309000</v>
      </c>
      <c r="N54" s="3">
        <f t="shared" si="9"/>
        <v>564600</v>
      </c>
      <c r="O54" s="3">
        <f t="shared" si="9"/>
        <v>236101</v>
      </c>
    </row>
    <row r="56" spans="1:15" x14ac:dyDescent="0.25">
      <c r="A56" s="2"/>
      <c r="B56" s="13" t="s">
        <v>110</v>
      </c>
      <c r="C56" s="13"/>
      <c r="D56" s="13"/>
      <c r="E56" s="13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21" x14ac:dyDescent="0.25">
      <c r="A57" s="5">
        <v>1</v>
      </c>
      <c r="B57" s="1" t="s">
        <v>111</v>
      </c>
      <c r="C57" s="1" t="s">
        <v>112</v>
      </c>
      <c r="D57" s="1" t="s">
        <v>113</v>
      </c>
      <c r="E57" s="1">
        <v>-26893800</v>
      </c>
      <c r="F57" s="1">
        <v>39028000</v>
      </c>
      <c r="G57" s="1">
        <v>39028000</v>
      </c>
      <c r="H57" s="1">
        <v>100</v>
      </c>
      <c r="I57" s="1" t="s">
        <v>114</v>
      </c>
      <c r="J57" s="1">
        <v>3902800</v>
      </c>
      <c r="K57" s="1">
        <v>3902800</v>
      </c>
      <c r="L57" s="1">
        <v>10</v>
      </c>
      <c r="M57" s="1">
        <v>0</v>
      </c>
      <c r="N57" s="1">
        <v>-945600</v>
      </c>
      <c r="O57" s="1">
        <v>1622</v>
      </c>
    </row>
    <row r="58" spans="1:15" x14ac:dyDescent="0.25">
      <c r="A58" s="3"/>
      <c r="B58" s="3" t="s">
        <v>17</v>
      </c>
      <c r="C58" s="3"/>
      <c r="D58" s="3"/>
      <c r="E58" s="3">
        <f>SUMIF(E57:E57,"&gt;0")</f>
        <v>0</v>
      </c>
      <c r="F58" s="3">
        <f>SUMIF(F57:F57,"&gt;0")</f>
        <v>39028000</v>
      </c>
      <c r="G58" s="3">
        <f>SUMIF(G57:G57,"&gt;0")</f>
        <v>39028000</v>
      </c>
      <c r="H58" s="3"/>
      <c r="I58" s="3"/>
      <c r="J58" s="3">
        <f t="shared" ref="J58:O58" si="10">SUMIF(J57:J57,"&gt;0")</f>
        <v>3902800</v>
      </c>
      <c r="K58" s="3">
        <f t="shared" si="10"/>
        <v>3902800</v>
      </c>
      <c r="L58" s="3"/>
      <c r="M58" s="3">
        <f t="shared" si="10"/>
        <v>0</v>
      </c>
      <c r="N58" s="3">
        <f t="shared" si="10"/>
        <v>0</v>
      </c>
      <c r="O58" s="3">
        <f t="shared" si="10"/>
        <v>1622</v>
      </c>
    </row>
    <row r="60" spans="1:15" x14ac:dyDescent="0.25">
      <c r="A60" s="2"/>
      <c r="B60" s="13" t="s">
        <v>115</v>
      </c>
      <c r="C60" s="13"/>
      <c r="D60" s="13"/>
      <c r="E60" s="13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21" x14ac:dyDescent="0.25">
      <c r="A61" s="5">
        <v>1</v>
      </c>
      <c r="B61" s="1" t="s">
        <v>35</v>
      </c>
      <c r="C61" s="1" t="s">
        <v>36</v>
      </c>
      <c r="D61" s="1" t="s">
        <v>37</v>
      </c>
      <c r="E61" s="1">
        <v>-16743902</v>
      </c>
      <c r="F61" s="1">
        <v>115925200</v>
      </c>
      <c r="G61" s="1">
        <v>128238</v>
      </c>
      <c r="H61" s="1">
        <v>0.11</v>
      </c>
      <c r="I61" s="1" t="s">
        <v>38</v>
      </c>
      <c r="J61" s="1">
        <v>3997422</v>
      </c>
      <c r="K61" s="1">
        <v>4422</v>
      </c>
      <c r="L61" s="1">
        <v>29</v>
      </c>
      <c r="M61" s="1">
        <v>0</v>
      </c>
      <c r="N61" s="1">
        <v>341512</v>
      </c>
      <c r="O61" s="1">
        <v>60000</v>
      </c>
    </row>
    <row r="62" spans="1:15" x14ac:dyDescent="0.25">
      <c r="A62" s="3"/>
      <c r="B62" s="3" t="s">
        <v>17</v>
      </c>
      <c r="C62" s="3"/>
      <c r="D62" s="3"/>
      <c r="E62" s="3">
        <f>SUMIF(E61:E61,"&gt;0")</f>
        <v>0</v>
      </c>
      <c r="F62" s="3">
        <f>SUMIF(F61:F61,"&gt;0")</f>
        <v>115925200</v>
      </c>
      <c r="G62" s="3">
        <f>SUMIF(G61:G61,"&gt;0")</f>
        <v>128238</v>
      </c>
      <c r="H62" s="3"/>
      <c r="I62" s="3"/>
      <c r="J62" s="3">
        <f t="shared" ref="J62:O62" si="11">SUMIF(J61:J61,"&gt;0")</f>
        <v>3997422</v>
      </c>
      <c r="K62" s="3">
        <f t="shared" si="11"/>
        <v>4422</v>
      </c>
      <c r="L62" s="3"/>
      <c r="M62" s="3">
        <f t="shared" si="11"/>
        <v>0</v>
      </c>
      <c r="N62" s="3">
        <f t="shared" si="11"/>
        <v>341512</v>
      </c>
      <c r="O62" s="3">
        <f t="shared" si="11"/>
        <v>60000</v>
      </c>
    </row>
    <row r="64" spans="1:15" x14ac:dyDescent="0.25">
      <c r="A64" s="2"/>
      <c r="B64" s="13" t="s">
        <v>116</v>
      </c>
      <c r="C64" s="13"/>
      <c r="D64" s="13"/>
      <c r="E64" s="13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21" x14ac:dyDescent="0.25">
      <c r="A65" s="5">
        <v>1</v>
      </c>
      <c r="B65" s="1" t="s">
        <v>117</v>
      </c>
      <c r="C65" s="1" t="s">
        <v>118</v>
      </c>
      <c r="D65" s="1" t="s">
        <v>119</v>
      </c>
      <c r="E65" s="1">
        <v>6129600</v>
      </c>
      <c r="F65" s="1">
        <v>6010000</v>
      </c>
      <c r="G65" s="1">
        <v>5951680</v>
      </c>
      <c r="H65" s="1">
        <v>99.02</v>
      </c>
      <c r="I65" s="1" t="s">
        <v>120</v>
      </c>
      <c r="J65" s="1">
        <v>601000</v>
      </c>
      <c r="K65" s="1">
        <v>595168</v>
      </c>
      <c r="L65" s="1">
        <v>10</v>
      </c>
      <c r="M65" s="1">
        <v>0</v>
      </c>
      <c r="N65" s="1">
        <v>386800</v>
      </c>
      <c r="O65" s="1">
        <v>964</v>
      </c>
    </row>
    <row r="66" spans="1:15" ht="21" x14ac:dyDescent="0.25">
      <c r="A66" s="5">
        <v>2</v>
      </c>
      <c r="B66" s="1" t="s">
        <v>121</v>
      </c>
      <c r="C66" s="1" t="s">
        <v>122</v>
      </c>
      <c r="D66" s="1" t="s">
        <v>123</v>
      </c>
      <c r="E66" s="1">
        <v>10882000</v>
      </c>
      <c r="F66" s="1">
        <v>18928300</v>
      </c>
      <c r="G66" s="1">
        <v>18928300</v>
      </c>
      <c r="H66" s="1">
        <v>100</v>
      </c>
      <c r="I66" s="1" t="s">
        <v>43</v>
      </c>
      <c r="J66" s="1">
        <v>0</v>
      </c>
      <c r="K66" s="1">
        <v>0</v>
      </c>
      <c r="L66" s="1">
        <v>0</v>
      </c>
      <c r="M66" s="1">
        <v>0</v>
      </c>
      <c r="N66" s="1">
        <v>-391500</v>
      </c>
      <c r="O66" s="1">
        <v>101400</v>
      </c>
    </row>
    <row r="67" spans="1:15" x14ac:dyDescent="0.25">
      <c r="A67" s="3"/>
      <c r="B67" s="3" t="s">
        <v>17</v>
      </c>
      <c r="C67" s="3"/>
      <c r="D67" s="3"/>
      <c r="E67" s="3">
        <f>SUMIF(E65:E66,"&gt;0")</f>
        <v>17011600</v>
      </c>
      <c r="F67" s="3">
        <f>SUMIF(F65:F66,"&gt;0")</f>
        <v>24938300</v>
      </c>
      <c r="G67" s="3">
        <f>SUMIF(G65:G66,"&gt;0")</f>
        <v>24879980</v>
      </c>
      <c r="H67" s="3"/>
      <c r="I67" s="3"/>
      <c r="J67" s="3">
        <f t="shared" ref="J67:O67" si="12">SUMIF(J65:J66,"&gt;0")</f>
        <v>601000</v>
      </c>
      <c r="K67" s="3">
        <f t="shared" si="12"/>
        <v>595168</v>
      </c>
      <c r="L67" s="3"/>
      <c r="M67" s="3">
        <f t="shared" si="12"/>
        <v>0</v>
      </c>
      <c r="N67" s="3">
        <f t="shared" si="12"/>
        <v>386800</v>
      </c>
      <c r="O67" s="3">
        <f t="shared" si="12"/>
        <v>102364</v>
      </c>
    </row>
    <row r="69" spans="1:15" x14ac:dyDescent="0.25">
      <c r="A69" s="2"/>
      <c r="B69" s="13" t="s">
        <v>133</v>
      </c>
      <c r="C69" s="13"/>
      <c r="D69" s="13"/>
      <c r="E69" s="13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21" x14ac:dyDescent="0.25">
      <c r="A70" s="5">
        <v>1</v>
      </c>
      <c r="B70" s="1" t="s">
        <v>134</v>
      </c>
      <c r="C70" s="1" t="s">
        <v>135</v>
      </c>
      <c r="D70" s="1" t="s">
        <v>136</v>
      </c>
      <c r="E70" s="1">
        <v>2267200</v>
      </c>
      <c r="F70" s="1">
        <v>524635</v>
      </c>
      <c r="G70" s="1">
        <v>507835</v>
      </c>
      <c r="H70" s="1">
        <v>96.8</v>
      </c>
      <c r="I70" s="1" t="s">
        <v>137</v>
      </c>
      <c r="J70" s="1">
        <v>104927</v>
      </c>
      <c r="K70" s="1">
        <v>101567</v>
      </c>
      <c r="L70" s="1">
        <v>5</v>
      </c>
      <c r="M70" s="1">
        <v>0</v>
      </c>
      <c r="N70" s="1">
        <v>0</v>
      </c>
      <c r="O70" s="1">
        <v>81.58</v>
      </c>
    </row>
    <row r="71" spans="1:15" ht="21" x14ac:dyDescent="0.25">
      <c r="A71" s="5">
        <v>2</v>
      </c>
      <c r="B71" s="1" t="s">
        <v>138</v>
      </c>
      <c r="C71" s="1" t="s">
        <v>139</v>
      </c>
      <c r="D71" s="1" t="s">
        <v>140</v>
      </c>
      <c r="E71" s="1">
        <v>13338800</v>
      </c>
      <c r="F71" s="1">
        <v>24200</v>
      </c>
      <c r="G71" s="1">
        <v>24200</v>
      </c>
      <c r="H71" s="1">
        <v>100</v>
      </c>
      <c r="I71" s="1" t="s">
        <v>141</v>
      </c>
      <c r="J71" s="1">
        <v>2420</v>
      </c>
      <c r="K71" s="1">
        <v>2420</v>
      </c>
      <c r="L71" s="1">
        <v>10</v>
      </c>
      <c r="M71" s="1">
        <v>131109</v>
      </c>
      <c r="N71" s="1">
        <v>45900</v>
      </c>
      <c r="O71" s="1">
        <v>7.8</v>
      </c>
    </row>
    <row r="72" spans="1:15" x14ac:dyDescent="0.25">
      <c r="A72" s="3"/>
      <c r="B72" s="3" t="s">
        <v>17</v>
      </c>
      <c r="C72" s="3"/>
      <c r="D72" s="3"/>
      <c r="E72" s="3">
        <f>SUMIF(E70:E71,"&gt;0")</f>
        <v>15606000</v>
      </c>
      <c r="F72" s="3">
        <f>SUMIF(F70:F71,"&gt;0")</f>
        <v>548835</v>
      </c>
      <c r="G72" s="3">
        <f>SUMIF(G70:G71,"&gt;0")</f>
        <v>532035</v>
      </c>
      <c r="H72" s="3"/>
      <c r="I72" s="3"/>
      <c r="J72" s="3">
        <f t="shared" ref="J72:O72" si="13">SUMIF(J70:J71,"&gt;0")</f>
        <v>107347</v>
      </c>
      <c r="K72" s="3">
        <f t="shared" si="13"/>
        <v>103987</v>
      </c>
      <c r="L72" s="3"/>
      <c r="M72" s="3">
        <f t="shared" si="13"/>
        <v>131109</v>
      </c>
      <c r="N72" s="3">
        <f t="shared" si="13"/>
        <v>45900</v>
      </c>
      <c r="O72" s="3">
        <f t="shared" si="13"/>
        <v>89.38</v>
      </c>
    </row>
    <row r="74" spans="1:15" x14ac:dyDescent="0.25">
      <c r="A74" s="2"/>
      <c r="B74" s="13" t="s">
        <v>144</v>
      </c>
      <c r="C74" s="13"/>
      <c r="D74" s="13"/>
      <c r="E74" s="13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21" x14ac:dyDescent="0.25">
      <c r="A75" s="5">
        <v>1</v>
      </c>
      <c r="B75" s="1" t="s">
        <v>145</v>
      </c>
      <c r="C75" s="1" t="s">
        <v>146</v>
      </c>
      <c r="D75" s="1" t="s">
        <v>147</v>
      </c>
      <c r="E75" s="1">
        <v>480000</v>
      </c>
      <c r="F75" s="1">
        <v>150000</v>
      </c>
      <c r="G75" s="1">
        <v>150000</v>
      </c>
      <c r="H75" s="1">
        <v>100</v>
      </c>
      <c r="I75" s="1" t="s">
        <v>148</v>
      </c>
      <c r="J75" s="1">
        <v>30000</v>
      </c>
      <c r="K75" s="1">
        <v>30000</v>
      </c>
      <c r="L75" s="1">
        <v>5</v>
      </c>
      <c r="M75" s="1">
        <v>0</v>
      </c>
      <c r="N75" s="1">
        <v>0</v>
      </c>
      <c r="O75" s="1">
        <v>0</v>
      </c>
    </row>
    <row r="76" spans="1:15" x14ac:dyDescent="0.25">
      <c r="A76" s="3"/>
      <c r="B76" s="3" t="s">
        <v>17</v>
      </c>
      <c r="C76" s="3"/>
      <c r="D76" s="3"/>
      <c r="E76" s="3">
        <f>SUMIF(E75:E75,"&gt;0")</f>
        <v>480000</v>
      </c>
      <c r="F76" s="3">
        <f>SUMIF(F75:F75,"&gt;0")</f>
        <v>150000</v>
      </c>
      <c r="G76" s="3">
        <f>SUMIF(G75:G75,"&gt;0")</f>
        <v>150000</v>
      </c>
      <c r="H76" s="3"/>
      <c r="I76" s="3"/>
      <c r="J76" s="3">
        <f t="shared" ref="J76:O76" si="14">SUMIF(J75:J75,"&gt;0")</f>
        <v>30000</v>
      </c>
      <c r="K76" s="3">
        <f t="shared" si="14"/>
        <v>30000</v>
      </c>
      <c r="L76" s="3"/>
      <c r="M76" s="3">
        <f t="shared" si="14"/>
        <v>0</v>
      </c>
      <c r="N76" s="3">
        <f t="shared" si="14"/>
        <v>0</v>
      </c>
      <c r="O76" s="3">
        <f t="shared" si="14"/>
        <v>0</v>
      </c>
    </row>
    <row r="78" spans="1:15" x14ac:dyDescent="0.25">
      <c r="A78" s="2"/>
      <c r="B78" s="13" t="s">
        <v>207</v>
      </c>
      <c r="C78" s="13"/>
      <c r="D78" s="13"/>
      <c r="E78" s="13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21" x14ac:dyDescent="0.25">
      <c r="A79" s="5">
        <v>1</v>
      </c>
      <c r="B79" s="1" t="s">
        <v>208</v>
      </c>
      <c r="C79" s="1" t="s">
        <v>209</v>
      </c>
      <c r="D79" s="1" t="s">
        <v>210</v>
      </c>
      <c r="E79" s="1">
        <v>601103812</v>
      </c>
      <c r="F79" s="1">
        <v>222502635</v>
      </c>
      <c r="G79" s="1">
        <v>7510575</v>
      </c>
      <c r="H79" s="1">
        <v>3.37</v>
      </c>
      <c r="I79" s="1" t="s">
        <v>211</v>
      </c>
      <c r="J79" s="1">
        <v>14833509</v>
      </c>
      <c r="K79" s="1">
        <v>500705</v>
      </c>
      <c r="L79" s="1">
        <v>15</v>
      </c>
      <c r="M79" s="1">
        <v>0</v>
      </c>
      <c r="N79" s="1">
        <v>163925213</v>
      </c>
      <c r="O79" s="1">
        <v>0</v>
      </c>
    </row>
    <row r="80" spans="1:15" x14ac:dyDescent="0.25">
      <c r="A80" s="3"/>
      <c r="B80" s="3" t="s">
        <v>17</v>
      </c>
      <c r="C80" s="3"/>
      <c r="D80" s="3"/>
      <c r="E80" s="3">
        <f>SUMIF(E79:E79,"&gt;0")</f>
        <v>601103812</v>
      </c>
      <c r="F80" s="3">
        <f>SUMIF(F79:F79,"&gt;0")</f>
        <v>222502635</v>
      </c>
      <c r="G80" s="3">
        <f>SUMIF(G79:G79,"&gt;0")</f>
        <v>7510575</v>
      </c>
      <c r="H80" s="3"/>
      <c r="I80" s="3"/>
      <c r="J80" s="3">
        <f t="shared" ref="J80:O80" si="15">SUMIF(J79:J79,"&gt;0")</f>
        <v>14833509</v>
      </c>
      <c r="K80" s="3">
        <f t="shared" si="15"/>
        <v>500705</v>
      </c>
      <c r="L80" s="3"/>
      <c r="M80" s="3">
        <f t="shared" si="15"/>
        <v>0</v>
      </c>
      <c r="N80" s="3">
        <f t="shared" si="15"/>
        <v>163925213</v>
      </c>
      <c r="O80" s="3">
        <f t="shared" si="15"/>
        <v>0</v>
      </c>
    </row>
    <row r="82" spans="1:15" x14ac:dyDescent="0.25">
      <c r="A82" s="2"/>
      <c r="B82" s="13" t="s">
        <v>149</v>
      </c>
      <c r="C82" s="13"/>
      <c r="D82" s="13"/>
      <c r="E82" s="13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21" x14ac:dyDescent="0.25">
      <c r="A83" s="5">
        <v>1</v>
      </c>
      <c r="B83" s="1" t="s">
        <v>150</v>
      </c>
      <c r="C83" s="1" t="s">
        <v>151</v>
      </c>
      <c r="D83" s="1" t="s">
        <v>152</v>
      </c>
      <c r="E83" s="1">
        <v>28026400</v>
      </c>
      <c r="F83" s="1">
        <v>6937990</v>
      </c>
      <c r="G83" s="1">
        <v>4455870</v>
      </c>
      <c r="H83" s="1">
        <v>64.22</v>
      </c>
      <c r="I83" s="1" t="s">
        <v>153</v>
      </c>
      <c r="J83" s="1">
        <v>693799</v>
      </c>
      <c r="K83" s="1">
        <v>445589</v>
      </c>
      <c r="L83" s="1">
        <v>10</v>
      </c>
      <c r="M83" s="1">
        <v>26068969</v>
      </c>
      <c r="N83" s="1">
        <v>196200</v>
      </c>
      <c r="O83" s="1">
        <v>69270</v>
      </c>
    </row>
    <row r="84" spans="1:15" ht="21" x14ac:dyDescent="0.25">
      <c r="A84" s="5">
        <v>2</v>
      </c>
      <c r="B84" s="1" t="s">
        <v>154</v>
      </c>
      <c r="C84" s="1" t="s">
        <v>155</v>
      </c>
      <c r="D84" s="1" t="s">
        <v>156</v>
      </c>
      <c r="E84" s="1">
        <v>104779200</v>
      </c>
      <c r="F84" s="1">
        <v>8655600</v>
      </c>
      <c r="G84" s="1">
        <v>3459060</v>
      </c>
      <c r="H84" s="1">
        <v>39.9</v>
      </c>
      <c r="I84" s="1" t="s">
        <v>157</v>
      </c>
      <c r="J84" s="1">
        <v>865560</v>
      </c>
      <c r="K84" s="1">
        <v>345906</v>
      </c>
      <c r="L84" s="1">
        <v>10</v>
      </c>
      <c r="M84" s="1">
        <v>0</v>
      </c>
      <c r="N84" s="1">
        <v>691200</v>
      </c>
      <c r="O84" s="1">
        <v>10185</v>
      </c>
    </row>
    <row r="85" spans="1:15" ht="21" x14ac:dyDescent="0.25">
      <c r="A85" s="5">
        <v>3</v>
      </c>
      <c r="B85" s="1" t="s">
        <v>158</v>
      </c>
      <c r="C85" s="1" t="s">
        <v>159</v>
      </c>
      <c r="D85" s="1" t="s">
        <v>160</v>
      </c>
      <c r="E85" s="1">
        <v>39200</v>
      </c>
      <c r="F85" s="1">
        <v>14200</v>
      </c>
      <c r="G85" s="1">
        <v>7240</v>
      </c>
      <c r="H85" s="1">
        <v>50.98</v>
      </c>
      <c r="I85" s="1" t="s">
        <v>161</v>
      </c>
      <c r="J85" s="1">
        <v>1420</v>
      </c>
      <c r="K85" s="1">
        <v>724</v>
      </c>
      <c r="L85" s="1">
        <v>10</v>
      </c>
      <c r="M85" s="1">
        <v>0</v>
      </c>
      <c r="N85" s="1">
        <v>3400</v>
      </c>
      <c r="O85" s="1">
        <v>0</v>
      </c>
    </row>
    <row r="86" spans="1:15" ht="21" x14ac:dyDescent="0.25">
      <c r="A86" s="5">
        <v>4</v>
      </c>
      <c r="B86" s="1" t="s">
        <v>162</v>
      </c>
      <c r="C86" s="1" t="s">
        <v>163</v>
      </c>
      <c r="D86" s="1" t="s">
        <v>164</v>
      </c>
      <c r="E86" s="1">
        <v>0</v>
      </c>
      <c r="F86" s="1">
        <v>703074</v>
      </c>
      <c r="G86" s="1">
        <v>583320</v>
      </c>
      <c r="H86" s="1">
        <v>82.97</v>
      </c>
      <c r="I86" s="1" t="s">
        <v>165</v>
      </c>
      <c r="J86" s="1">
        <v>70307</v>
      </c>
      <c r="K86" s="1">
        <v>58332</v>
      </c>
      <c r="L86" s="1">
        <v>10</v>
      </c>
      <c r="M86" s="1">
        <v>0</v>
      </c>
      <c r="N86" s="1">
        <v>0</v>
      </c>
      <c r="O86" s="1">
        <v>0</v>
      </c>
    </row>
    <row r="87" spans="1:15" ht="21" x14ac:dyDescent="0.25">
      <c r="A87" s="5">
        <v>5</v>
      </c>
      <c r="B87" s="1" t="s">
        <v>166</v>
      </c>
      <c r="C87" s="1" t="s">
        <v>167</v>
      </c>
      <c r="D87" s="1" t="s">
        <v>168</v>
      </c>
      <c r="E87" s="1">
        <v>3579800</v>
      </c>
      <c r="F87" s="1">
        <v>10918300</v>
      </c>
      <c r="G87" s="1">
        <v>9902580</v>
      </c>
      <c r="H87" s="1">
        <v>90.7</v>
      </c>
      <c r="I87" s="1" t="s">
        <v>169</v>
      </c>
      <c r="J87" s="1">
        <v>1091833</v>
      </c>
      <c r="K87" s="1">
        <v>990258</v>
      </c>
      <c r="L87" s="1">
        <v>10</v>
      </c>
      <c r="M87" s="1">
        <v>0</v>
      </c>
      <c r="N87" s="1">
        <v>-1270000</v>
      </c>
      <c r="O87" s="1">
        <v>8760</v>
      </c>
    </row>
    <row r="88" spans="1:15" ht="31.5" x14ac:dyDescent="0.25">
      <c r="A88" s="5">
        <v>6</v>
      </c>
      <c r="B88" s="1" t="s">
        <v>170</v>
      </c>
      <c r="C88" s="1" t="s">
        <v>171</v>
      </c>
      <c r="D88" s="1" t="s">
        <v>172</v>
      </c>
      <c r="E88" s="1">
        <v>-3358900</v>
      </c>
      <c r="F88" s="1">
        <v>2846816</v>
      </c>
      <c r="G88" s="1">
        <v>1658132</v>
      </c>
      <c r="H88" s="1">
        <v>58.24</v>
      </c>
      <c r="I88" s="1" t="s">
        <v>173</v>
      </c>
      <c r="J88" s="1">
        <v>406688</v>
      </c>
      <c r="K88" s="1">
        <v>236876</v>
      </c>
      <c r="L88" s="1">
        <v>7</v>
      </c>
      <c r="M88" s="1">
        <v>0</v>
      </c>
      <c r="N88" s="1">
        <v>-204900</v>
      </c>
      <c r="O88" s="1">
        <v>0</v>
      </c>
    </row>
    <row r="89" spans="1:15" ht="21" x14ac:dyDescent="0.25">
      <c r="A89" s="5">
        <v>7</v>
      </c>
      <c r="B89" s="1" t="s">
        <v>174</v>
      </c>
      <c r="C89" s="1" t="s">
        <v>175</v>
      </c>
      <c r="D89" s="1" t="s">
        <v>176</v>
      </c>
      <c r="E89" s="1">
        <v>1767979600</v>
      </c>
      <c r="F89" s="1">
        <v>611915200</v>
      </c>
      <c r="G89" s="1">
        <v>611915200</v>
      </c>
      <c r="H89" s="1">
        <v>100</v>
      </c>
      <c r="I89" s="1" t="s">
        <v>177</v>
      </c>
      <c r="J89" s="1">
        <v>6119152</v>
      </c>
      <c r="K89" s="1">
        <v>6119152</v>
      </c>
      <c r="L89" s="1">
        <v>100</v>
      </c>
      <c r="M89" s="1">
        <v>0</v>
      </c>
      <c r="N89" s="1">
        <v>-18318800</v>
      </c>
      <c r="O89" s="1">
        <v>2377399</v>
      </c>
    </row>
    <row r="90" spans="1:15" ht="21" x14ac:dyDescent="0.25">
      <c r="A90" s="5">
        <v>8</v>
      </c>
      <c r="B90" s="1" t="s">
        <v>178</v>
      </c>
      <c r="C90" s="1" t="s">
        <v>179</v>
      </c>
      <c r="D90" s="1" t="s">
        <v>180</v>
      </c>
      <c r="E90" s="1">
        <v>15998000</v>
      </c>
      <c r="F90" s="1">
        <v>5190890</v>
      </c>
      <c r="G90" s="1">
        <v>3275010</v>
      </c>
      <c r="H90" s="1">
        <v>63.09</v>
      </c>
      <c r="I90" s="1" t="s">
        <v>181</v>
      </c>
      <c r="J90" s="1">
        <v>519089</v>
      </c>
      <c r="K90" s="1">
        <v>327501</v>
      </c>
      <c r="L90" s="1">
        <v>10</v>
      </c>
      <c r="M90" s="1">
        <v>7319</v>
      </c>
      <c r="N90" s="1">
        <v>-1284600</v>
      </c>
      <c r="O90" s="1">
        <v>477127</v>
      </c>
    </row>
    <row r="91" spans="1:15" ht="21" x14ac:dyDescent="0.25">
      <c r="A91" s="5">
        <v>9</v>
      </c>
      <c r="B91" s="1" t="s">
        <v>182</v>
      </c>
      <c r="C91" s="1" t="s">
        <v>183</v>
      </c>
      <c r="D91" s="1" t="s">
        <v>184</v>
      </c>
      <c r="E91" s="1">
        <v>0</v>
      </c>
      <c r="F91" s="1">
        <v>32449900</v>
      </c>
      <c r="G91" s="1">
        <v>23015900</v>
      </c>
      <c r="H91" s="1">
        <v>70.930000000000007</v>
      </c>
      <c r="I91" s="1" t="s">
        <v>185</v>
      </c>
      <c r="J91" s="1">
        <v>648998</v>
      </c>
      <c r="K91" s="1">
        <v>460318</v>
      </c>
      <c r="L91" s="1">
        <v>50</v>
      </c>
      <c r="M91" s="1">
        <v>0</v>
      </c>
      <c r="N91" s="1">
        <v>0</v>
      </c>
      <c r="O91" s="1">
        <v>377349</v>
      </c>
    </row>
    <row r="92" spans="1:15" ht="21" x14ac:dyDescent="0.25">
      <c r="A92" s="5">
        <v>10</v>
      </c>
      <c r="B92" s="1" t="s">
        <v>186</v>
      </c>
      <c r="C92" s="1" t="s">
        <v>187</v>
      </c>
      <c r="D92" s="1" t="s">
        <v>188</v>
      </c>
      <c r="E92" s="1">
        <v>0</v>
      </c>
      <c r="F92" s="1">
        <v>100000</v>
      </c>
      <c r="G92" s="1">
        <v>5500</v>
      </c>
      <c r="H92" s="1">
        <v>5.5</v>
      </c>
      <c r="I92" s="1" t="s">
        <v>43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</row>
    <row r="93" spans="1:15" ht="21" x14ac:dyDescent="0.25">
      <c r="A93" s="5">
        <v>11</v>
      </c>
      <c r="B93" s="1" t="s">
        <v>189</v>
      </c>
      <c r="C93" s="1" t="s">
        <v>190</v>
      </c>
      <c r="D93" s="1" t="s">
        <v>191</v>
      </c>
      <c r="E93" s="1">
        <v>79179300</v>
      </c>
      <c r="F93" s="1">
        <v>300000</v>
      </c>
      <c r="G93" s="1">
        <v>100000</v>
      </c>
      <c r="H93" s="1">
        <v>33.33</v>
      </c>
      <c r="I93" s="1" t="s">
        <v>192</v>
      </c>
      <c r="J93" s="1">
        <v>3000</v>
      </c>
      <c r="K93" s="1">
        <v>1000</v>
      </c>
      <c r="L93" s="1">
        <v>100</v>
      </c>
      <c r="M93" s="1">
        <v>0</v>
      </c>
      <c r="N93" s="1">
        <v>-9183800</v>
      </c>
      <c r="O93" s="1">
        <v>0</v>
      </c>
    </row>
    <row r="94" spans="1:15" ht="21" x14ac:dyDescent="0.25">
      <c r="A94" s="5">
        <v>12</v>
      </c>
      <c r="B94" s="1" t="s">
        <v>193</v>
      </c>
      <c r="C94" s="1" t="s">
        <v>194</v>
      </c>
      <c r="D94" s="1" t="s">
        <v>195</v>
      </c>
      <c r="E94" s="1">
        <v>3087700</v>
      </c>
      <c r="F94" s="1">
        <v>3442000</v>
      </c>
      <c r="G94" s="1">
        <v>3392000</v>
      </c>
      <c r="H94" s="1">
        <v>98.54</v>
      </c>
      <c r="I94" s="1" t="s">
        <v>196</v>
      </c>
      <c r="J94" s="1">
        <v>34420</v>
      </c>
      <c r="K94" s="1">
        <v>33920</v>
      </c>
      <c r="L94" s="1">
        <v>100</v>
      </c>
      <c r="M94" s="1">
        <v>3407800</v>
      </c>
      <c r="N94" s="1">
        <v>-20000</v>
      </c>
      <c r="O94" s="1">
        <v>0</v>
      </c>
    </row>
    <row r="95" spans="1:15" ht="21" x14ac:dyDescent="0.25">
      <c r="A95" s="5">
        <v>13</v>
      </c>
      <c r="B95" s="1" t="s">
        <v>35</v>
      </c>
      <c r="C95" s="1" t="s">
        <v>36</v>
      </c>
      <c r="D95" s="1" t="s">
        <v>37</v>
      </c>
      <c r="E95" s="1">
        <v>-16743902</v>
      </c>
      <c r="F95" s="1">
        <v>115925200</v>
      </c>
      <c r="G95" s="1">
        <v>743966</v>
      </c>
      <c r="H95" s="1">
        <v>0.64</v>
      </c>
      <c r="I95" s="1" t="s">
        <v>38</v>
      </c>
      <c r="J95" s="1">
        <v>3997422</v>
      </c>
      <c r="K95" s="1">
        <v>25654</v>
      </c>
      <c r="L95" s="1">
        <v>29</v>
      </c>
      <c r="M95" s="1">
        <v>0</v>
      </c>
      <c r="N95" s="1">
        <v>341512</v>
      </c>
      <c r="O95" s="1">
        <v>60000</v>
      </c>
    </row>
    <row r="96" spans="1:15" ht="21" x14ac:dyDescent="0.25">
      <c r="A96" s="5">
        <v>14</v>
      </c>
      <c r="B96" s="1" t="s">
        <v>197</v>
      </c>
      <c r="C96" s="1" t="s">
        <v>198</v>
      </c>
      <c r="D96" s="1" t="s">
        <v>199</v>
      </c>
      <c r="E96" s="1">
        <v>271376400</v>
      </c>
      <c r="F96" s="1">
        <v>37450000</v>
      </c>
      <c r="G96" s="1">
        <v>1483080</v>
      </c>
      <c r="H96" s="1">
        <v>3.96</v>
      </c>
      <c r="I96" s="1" t="s">
        <v>200</v>
      </c>
      <c r="J96" s="1">
        <v>1779826</v>
      </c>
      <c r="K96" s="1">
        <v>24154</v>
      </c>
      <c r="L96" s="1">
        <v>20</v>
      </c>
      <c r="M96" s="1">
        <v>0</v>
      </c>
      <c r="N96" s="1">
        <v>-12514500</v>
      </c>
      <c r="O96" s="1">
        <v>84790</v>
      </c>
    </row>
    <row r="97" spans="1:15" x14ac:dyDescent="0.25">
      <c r="A97" s="3"/>
      <c r="B97" s="3" t="s">
        <v>17</v>
      </c>
      <c r="C97" s="3"/>
      <c r="D97" s="3"/>
      <c r="E97" s="3">
        <f>SUMIF(E83:E96,"&gt;0")</f>
        <v>2274045600</v>
      </c>
      <c r="F97" s="3">
        <f>SUMIF(F83:F96,"&gt;0")</f>
        <v>836849170</v>
      </c>
      <c r="G97" s="3">
        <f>SUMIF(G83:G96,"&gt;0")</f>
        <v>663996858</v>
      </c>
      <c r="H97" s="3"/>
      <c r="I97" s="3"/>
      <c r="J97" s="3">
        <f t="shared" ref="J97:O97" si="16">SUMIF(J83:J96,"&gt;0")</f>
        <v>16231514</v>
      </c>
      <c r="K97" s="3">
        <f t="shared" si="16"/>
        <v>9069384</v>
      </c>
      <c r="L97" s="3"/>
      <c r="M97" s="3">
        <f t="shared" si="16"/>
        <v>29484088</v>
      </c>
      <c r="N97" s="3">
        <f t="shared" si="16"/>
        <v>1232312</v>
      </c>
      <c r="O97" s="3">
        <f t="shared" si="16"/>
        <v>3464880</v>
      </c>
    </row>
    <row r="99" spans="1:15" x14ac:dyDescent="0.25">
      <c r="A99" s="2"/>
      <c r="B99" s="13" t="s">
        <v>219</v>
      </c>
      <c r="C99" s="13"/>
      <c r="D99" s="13"/>
      <c r="E99" s="13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21" x14ac:dyDescent="0.25">
      <c r="A100" s="5">
        <v>1</v>
      </c>
      <c r="B100" s="1" t="s">
        <v>220</v>
      </c>
      <c r="C100" s="1" t="s">
        <v>221</v>
      </c>
      <c r="D100" s="1" t="s">
        <v>222</v>
      </c>
      <c r="E100" s="1">
        <v>30749300</v>
      </c>
      <c r="F100" s="1">
        <v>16449350</v>
      </c>
      <c r="G100" s="1">
        <v>16083830</v>
      </c>
      <c r="H100" s="1">
        <v>97.78</v>
      </c>
      <c r="I100" s="1" t="s">
        <v>223</v>
      </c>
      <c r="J100" s="1">
        <v>1644935</v>
      </c>
      <c r="K100" s="1">
        <v>1608383</v>
      </c>
      <c r="L100" s="1">
        <v>10</v>
      </c>
      <c r="M100" s="1">
        <v>0</v>
      </c>
      <c r="N100" s="1">
        <v>-657900</v>
      </c>
      <c r="O100" s="1">
        <v>49897</v>
      </c>
    </row>
    <row r="101" spans="1:15" ht="31.5" x14ac:dyDescent="0.25">
      <c r="A101" s="5">
        <v>2</v>
      </c>
      <c r="B101" s="1" t="s">
        <v>224</v>
      </c>
      <c r="C101" s="1" t="s">
        <v>225</v>
      </c>
      <c r="D101" s="1" t="s">
        <v>226</v>
      </c>
      <c r="E101" s="1">
        <v>574505</v>
      </c>
      <c r="F101" s="1">
        <v>115581</v>
      </c>
      <c r="G101" s="1">
        <v>95886</v>
      </c>
      <c r="H101" s="1">
        <v>82.96</v>
      </c>
      <c r="I101" s="1" t="s">
        <v>43</v>
      </c>
      <c r="J101" s="1">
        <v>0</v>
      </c>
      <c r="K101" s="1">
        <v>0</v>
      </c>
      <c r="L101" s="1">
        <v>0</v>
      </c>
      <c r="M101" s="1">
        <v>0</v>
      </c>
      <c r="N101" s="1">
        <v>-15450</v>
      </c>
      <c r="O101" s="1">
        <v>629</v>
      </c>
    </row>
    <row r="102" spans="1:15" ht="21" x14ac:dyDescent="0.25">
      <c r="A102" s="5">
        <v>3</v>
      </c>
      <c r="B102" s="1" t="s">
        <v>227</v>
      </c>
      <c r="C102" s="1" t="s">
        <v>228</v>
      </c>
      <c r="D102" s="1" t="s">
        <v>229</v>
      </c>
      <c r="E102" s="1">
        <v>0</v>
      </c>
      <c r="F102" s="1">
        <v>2941350</v>
      </c>
      <c r="G102" s="1">
        <v>49650</v>
      </c>
      <c r="H102" s="1">
        <v>1.69</v>
      </c>
      <c r="I102" s="1" t="s">
        <v>230</v>
      </c>
      <c r="J102" s="1">
        <v>58827</v>
      </c>
      <c r="K102" s="1">
        <v>993</v>
      </c>
      <c r="L102" s="1">
        <v>50</v>
      </c>
      <c r="M102" s="1">
        <v>0</v>
      </c>
      <c r="N102" s="1">
        <v>0</v>
      </c>
      <c r="O102" s="1">
        <v>0</v>
      </c>
    </row>
    <row r="103" spans="1:15" ht="21" x14ac:dyDescent="0.25">
      <c r="A103" s="5">
        <v>4</v>
      </c>
      <c r="B103" s="1" t="s">
        <v>231</v>
      </c>
      <c r="C103" s="1" t="s">
        <v>232</v>
      </c>
      <c r="D103" s="1" t="s">
        <v>233</v>
      </c>
      <c r="E103" s="1">
        <v>0</v>
      </c>
      <c r="F103" s="1">
        <v>4057482</v>
      </c>
      <c r="G103" s="1">
        <v>3421077</v>
      </c>
      <c r="H103" s="1">
        <v>84.32</v>
      </c>
      <c r="I103" s="1" t="s">
        <v>234</v>
      </c>
      <c r="J103" s="1">
        <v>368862</v>
      </c>
      <c r="K103" s="1">
        <v>311007</v>
      </c>
      <c r="L103" s="1">
        <v>11</v>
      </c>
      <c r="M103" s="1">
        <v>0</v>
      </c>
      <c r="N103" s="1">
        <v>0</v>
      </c>
      <c r="O103" s="1">
        <v>0</v>
      </c>
    </row>
    <row r="104" spans="1:15" ht="21" x14ac:dyDescent="0.25">
      <c r="A104" s="5">
        <v>5</v>
      </c>
      <c r="B104" s="1" t="s">
        <v>235</v>
      </c>
      <c r="C104" s="1" t="s">
        <v>236</v>
      </c>
      <c r="D104" s="1" t="s">
        <v>237</v>
      </c>
      <c r="E104" s="1">
        <v>238900</v>
      </c>
      <c r="F104" s="1">
        <v>245500</v>
      </c>
      <c r="G104" s="1">
        <v>140650</v>
      </c>
      <c r="H104" s="1">
        <v>57.3</v>
      </c>
      <c r="I104" s="1" t="s">
        <v>238</v>
      </c>
      <c r="J104" s="1">
        <v>4910</v>
      </c>
      <c r="K104" s="1">
        <v>2813</v>
      </c>
      <c r="L104" s="1">
        <v>50</v>
      </c>
      <c r="M104" s="1">
        <v>0</v>
      </c>
      <c r="N104" s="1">
        <v>-332603</v>
      </c>
      <c r="O104" s="1">
        <v>783</v>
      </c>
    </row>
    <row r="105" spans="1:15" ht="21" x14ac:dyDescent="0.25">
      <c r="A105" s="5">
        <v>6</v>
      </c>
      <c r="B105" s="1" t="s">
        <v>239</v>
      </c>
      <c r="C105" s="1" t="s">
        <v>240</v>
      </c>
      <c r="D105" s="1" t="s">
        <v>241</v>
      </c>
      <c r="E105" s="1">
        <v>0</v>
      </c>
      <c r="F105" s="1">
        <v>66000</v>
      </c>
      <c r="G105" s="1">
        <v>37560</v>
      </c>
      <c r="H105" s="1">
        <v>56.92</v>
      </c>
      <c r="I105" s="1" t="s">
        <v>242</v>
      </c>
      <c r="J105" s="1">
        <v>6600</v>
      </c>
      <c r="K105" s="1">
        <v>3756</v>
      </c>
      <c r="L105" s="1">
        <v>10</v>
      </c>
      <c r="M105" s="1">
        <v>0</v>
      </c>
      <c r="N105" s="1">
        <v>0</v>
      </c>
      <c r="O105" s="1">
        <v>932</v>
      </c>
    </row>
    <row r="106" spans="1:15" ht="21" x14ac:dyDescent="0.25">
      <c r="A106" s="5">
        <v>7</v>
      </c>
      <c r="B106" s="1" t="s">
        <v>243</v>
      </c>
      <c r="C106" s="1" t="s">
        <v>244</v>
      </c>
      <c r="D106" s="1" t="s">
        <v>245</v>
      </c>
      <c r="E106" s="1">
        <v>0</v>
      </c>
      <c r="F106" s="1">
        <v>1626600</v>
      </c>
      <c r="G106" s="1">
        <v>199250</v>
      </c>
      <c r="H106" s="1">
        <v>12.25</v>
      </c>
      <c r="I106" s="1" t="s">
        <v>246</v>
      </c>
      <c r="J106" s="1">
        <v>32532</v>
      </c>
      <c r="K106" s="1">
        <v>3985</v>
      </c>
      <c r="L106" s="1">
        <v>50</v>
      </c>
      <c r="M106" s="1">
        <v>0</v>
      </c>
      <c r="N106" s="1">
        <v>0</v>
      </c>
      <c r="O106" s="1">
        <v>0</v>
      </c>
    </row>
    <row r="107" spans="1:15" ht="21" x14ac:dyDescent="0.25">
      <c r="A107" s="5">
        <v>8</v>
      </c>
      <c r="B107" s="1" t="s">
        <v>247</v>
      </c>
      <c r="C107" s="1" t="s">
        <v>43</v>
      </c>
      <c r="D107" s="1" t="s">
        <v>248</v>
      </c>
      <c r="E107" s="1">
        <v>9700</v>
      </c>
      <c r="F107" s="1">
        <v>352</v>
      </c>
      <c r="G107" s="1">
        <v>250</v>
      </c>
      <c r="H107" s="1">
        <v>71</v>
      </c>
      <c r="I107" s="1" t="s">
        <v>43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</row>
    <row r="108" spans="1:15" ht="21" x14ac:dyDescent="0.25">
      <c r="A108" s="5">
        <v>9</v>
      </c>
      <c r="B108" s="1" t="s">
        <v>249</v>
      </c>
      <c r="C108" s="1" t="s">
        <v>250</v>
      </c>
      <c r="D108" s="1" t="s">
        <v>251</v>
      </c>
      <c r="E108" s="1">
        <v>1925100</v>
      </c>
      <c r="F108" s="1">
        <v>1371712</v>
      </c>
      <c r="G108" s="1">
        <v>1160572</v>
      </c>
      <c r="H108" s="1">
        <v>84.6</v>
      </c>
      <c r="I108" s="1" t="s">
        <v>252</v>
      </c>
      <c r="J108" s="1">
        <v>137171</v>
      </c>
      <c r="K108" s="1">
        <v>116057</v>
      </c>
      <c r="L108" s="1">
        <v>10</v>
      </c>
      <c r="M108" s="1">
        <v>0</v>
      </c>
      <c r="N108" s="1">
        <v>0</v>
      </c>
      <c r="O108" s="1">
        <v>46958.2</v>
      </c>
    </row>
    <row r="109" spans="1:15" ht="21" x14ac:dyDescent="0.25">
      <c r="A109" s="5">
        <v>10</v>
      </c>
      <c r="B109" s="1" t="s">
        <v>253</v>
      </c>
      <c r="C109" s="1" t="s">
        <v>254</v>
      </c>
      <c r="D109" s="1" t="s">
        <v>255</v>
      </c>
      <c r="E109" s="1">
        <v>151465610</v>
      </c>
      <c r="F109" s="1">
        <v>9778670</v>
      </c>
      <c r="G109" s="1">
        <v>9778669</v>
      </c>
      <c r="H109" s="1">
        <v>100</v>
      </c>
      <c r="I109" s="1" t="s">
        <v>256</v>
      </c>
      <c r="J109" s="1">
        <v>977867</v>
      </c>
      <c r="K109" s="1">
        <v>977867</v>
      </c>
      <c r="L109" s="1">
        <v>10</v>
      </c>
      <c r="M109" s="1">
        <v>0</v>
      </c>
      <c r="N109" s="1">
        <v>3940700</v>
      </c>
      <c r="O109" s="1">
        <v>3079.84</v>
      </c>
    </row>
    <row r="110" spans="1:15" ht="21" x14ac:dyDescent="0.25">
      <c r="A110" s="5">
        <v>11</v>
      </c>
      <c r="B110" s="1" t="s">
        <v>257</v>
      </c>
      <c r="C110" s="1" t="s">
        <v>258</v>
      </c>
      <c r="D110" s="1" t="s">
        <v>259</v>
      </c>
      <c r="E110" s="1">
        <v>714600</v>
      </c>
      <c r="F110" s="1">
        <v>1250316</v>
      </c>
      <c r="G110" s="1">
        <v>1053370</v>
      </c>
      <c r="H110" s="1">
        <v>84.25</v>
      </c>
      <c r="I110" s="1" t="s">
        <v>260</v>
      </c>
      <c r="J110" s="1">
        <v>125031</v>
      </c>
      <c r="K110" s="1">
        <v>105337</v>
      </c>
      <c r="L110" s="1">
        <v>10</v>
      </c>
      <c r="M110" s="1">
        <v>0</v>
      </c>
      <c r="N110" s="1">
        <v>0</v>
      </c>
      <c r="O110" s="1">
        <v>103300</v>
      </c>
    </row>
    <row r="111" spans="1:15" x14ac:dyDescent="0.25">
      <c r="A111" s="3"/>
      <c r="B111" s="3" t="s">
        <v>17</v>
      </c>
      <c r="C111" s="3"/>
      <c r="D111" s="3"/>
      <c r="E111" s="3">
        <f>SUMIF(E100:E110,"&gt;0")</f>
        <v>185677715</v>
      </c>
      <c r="F111" s="3">
        <f>SUMIF(F100:F110,"&gt;0")</f>
        <v>37902913</v>
      </c>
      <c r="G111" s="3">
        <f>SUMIF(G100:G110,"&gt;0")</f>
        <v>32020764</v>
      </c>
      <c r="H111" s="3"/>
      <c r="I111" s="3"/>
      <c r="J111" s="3">
        <f t="shared" ref="J111:O111" si="17">SUMIF(J100:J110,"&gt;0")</f>
        <v>3356735</v>
      </c>
      <c r="K111" s="3">
        <f t="shared" si="17"/>
        <v>3130198</v>
      </c>
      <c r="L111" s="3"/>
      <c r="M111" s="3">
        <f t="shared" si="17"/>
        <v>0</v>
      </c>
      <c r="N111" s="3">
        <f t="shared" si="17"/>
        <v>3940700</v>
      </c>
      <c r="O111" s="3">
        <f t="shared" si="17"/>
        <v>205579.03999999998</v>
      </c>
    </row>
    <row r="113" spans="1:15" x14ac:dyDescent="0.25">
      <c r="A113" s="2"/>
      <c r="B113" s="13" t="s">
        <v>106</v>
      </c>
      <c r="C113" s="13"/>
      <c r="D113" s="13"/>
      <c r="E113" s="13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s="6" customFormat="1" ht="21" x14ac:dyDescent="0.2">
      <c r="A114" s="7">
        <v>1</v>
      </c>
      <c r="B114" s="8" t="s">
        <v>264</v>
      </c>
      <c r="C114" s="8" t="s">
        <v>107</v>
      </c>
      <c r="D114" s="8" t="s">
        <v>108</v>
      </c>
      <c r="E114" s="8">
        <v>22727000</v>
      </c>
      <c r="F114" s="8">
        <v>23055042</v>
      </c>
      <c r="G114" s="8">
        <v>23055042</v>
      </c>
      <c r="H114" s="8">
        <v>100</v>
      </c>
      <c r="I114" s="8" t="s">
        <v>109</v>
      </c>
      <c r="J114" s="8">
        <v>23055042</v>
      </c>
      <c r="K114" s="8">
        <v>23055042</v>
      </c>
      <c r="L114" s="8">
        <v>1</v>
      </c>
      <c r="M114" s="8">
        <v>22579042</v>
      </c>
      <c r="N114" s="8">
        <v>78000</v>
      </c>
      <c r="O114" s="8">
        <v>0</v>
      </c>
    </row>
    <row r="115" spans="1:15" ht="21" x14ac:dyDescent="0.25">
      <c r="A115" s="5"/>
      <c r="B115" s="1" t="s">
        <v>106</v>
      </c>
      <c r="C115" s="1" t="s">
        <v>107</v>
      </c>
      <c r="D115" s="1" t="s">
        <v>108</v>
      </c>
      <c r="E115" s="1"/>
      <c r="F115" s="1"/>
      <c r="G115" s="1">
        <v>170000</v>
      </c>
      <c r="H115" s="1">
        <v>0.74</v>
      </c>
      <c r="I115" s="1" t="s">
        <v>109</v>
      </c>
      <c r="J115" s="1"/>
      <c r="K115" s="1">
        <v>170000</v>
      </c>
      <c r="L115" s="1"/>
      <c r="M115" s="1">
        <v>0</v>
      </c>
      <c r="N115" s="1"/>
      <c r="O115" s="1">
        <v>0</v>
      </c>
    </row>
    <row r="116" spans="1:15" ht="21" x14ac:dyDescent="0.25">
      <c r="A116" s="5"/>
      <c r="B116" s="1" t="s">
        <v>217</v>
      </c>
      <c r="C116" s="1" t="s">
        <v>107</v>
      </c>
      <c r="D116" s="1" t="s">
        <v>108</v>
      </c>
      <c r="E116" s="1"/>
      <c r="F116" s="1"/>
      <c r="G116" s="1">
        <v>6820023</v>
      </c>
      <c r="H116" s="1">
        <v>29.58</v>
      </c>
      <c r="I116" s="1" t="s">
        <v>109</v>
      </c>
      <c r="J116" s="1"/>
      <c r="K116" s="1">
        <v>6820023</v>
      </c>
      <c r="L116" s="1"/>
      <c r="M116" s="1">
        <v>6728832</v>
      </c>
      <c r="N116" s="1"/>
      <c r="O116" s="1">
        <v>0</v>
      </c>
    </row>
    <row r="117" spans="1:15" ht="21" x14ac:dyDescent="0.25">
      <c r="A117" s="5"/>
      <c r="B117" s="1" t="s">
        <v>124</v>
      </c>
      <c r="C117" s="1" t="s">
        <v>107</v>
      </c>
      <c r="D117" s="1" t="s">
        <v>108</v>
      </c>
      <c r="E117" s="1"/>
      <c r="F117" s="1"/>
      <c r="G117" s="1">
        <v>742016</v>
      </c>
      <c r="H117" s="1">
        <v>3.22</v>
      </c>
      <c r="I117" s="1" t="s">
        <v>109</v>
      </c>
      <c r="J117" s="1"/>
      <c r="K117" s="1">
        <v>742016</v>
      </c>
      <c r="L117" s="1"/>
      <c r="M117" s="1">
        <v>732094</v>
      </c>
      <c r="N117" s="1"/>
      <c r="O117" s="1">
        <v>0</v>
      </c>
    </row>
    <row r="118" spans="1:15" ht="21" x14ac:dyDescent="0.25">
      <c r="A118" s="5"/>
      <c r="B118" s="1" t="s">
        <v>125</v>
      </c>
      <c r="C118" s="1" t="s">
        <v>107</v>
      </c>
      <c r="D118" s="1" t="s">
        <v>108</v>
      </c>
      <c r="E118" s="1"/>
      <c r="F118" s="1"/>
      <c r="G118" s="1">
        <v>703190</v>
      </c>
      <c r="H118" s="1">
        <v>3.05</v>
      </c>
      <c r="I118" s="1" t="s">
        <v>109</v>
      </c>
      <c r="J118" s="1"/>
      <c r="K118" s="1">
        <v>703190</v>
      </c>
      <c r="L118" s="1"/>
      <c r="M118" s="1">
        <v>693787</v>
      </c>
      <c r="N118" s="1"/>
      <c r="O118" s="1">
        <v>0</v>
      </c>
    </row>
    <row r="119" spans="1:15" ht="21" x14ac:dyDescent="0.25">
      <c r="A119" s="5"/>
      <c r="B119" s="1" t="s">
        <v>126</v>
      </c>
      <c r="C119" s="1" t="s">
        <v>107</v>
      </c>
      <c r="D119" s="1" t="s">
        <v>108</v>
      </c>
      <c r="E119" s="1"/>
      <c r="F119" s="1"/>
      <c r="G119" s="1">
        <v>1431304</v>
      </c>
      <c r="H119" s="1">
        <v>6.2080000000000002</v>
      </c>
      <c r="I119" s="1" t="s">
        <v>109</v>
      </c>
      <c r="J119" s="1"/>
      <c r="K119" s="1">
        <v>1431304</v>
      </c>
      <c r="L119" s="1"/>
      <c r="M119" s="1">
        <v>1412166</v>
      </c>
      <c r="N119" s="1"/>
      <c r="O119" s="1">
        <v>0</v>
      </c>
    </row>
    <row r="120" spans="1:15" ht="21" x14ac:dyDescent="0.25">
      <c r="A120" s="5"/>
      <c r="B120" s="1" t="s">
        <v>129</v>
      </c>
      <c r="C120" s="1" t="s">
        <v>107</v>
      </c>
      <c r="D120" s="1" t="s">
        <v>108</v>
      </c>
      <c r="E120" s="1"/>
      <c r="F120" s="1"/>
      <c r="G120" s="1">
        <v>1752940</v>
      </c>
      <c r="H120" s="1">
        <v>7.6029999999999998</v>
      </c>
      <c r="I120" s="1" t="s">
        <v>109</v>
      </c>
      <c r="J120" s="1"/>
      <c r="K120" s="1">
        <v>1752940</v>
      </c>
      <c r="L120" s="1"/>
      <c r="M120" s="1">
        <v>1729501</v>
      </c>
      <c r="N120" s="1"/>
      <c r="O120" s="1">
        <v>0</v>
      </c>
    </row>
    <row r="121" spans="1:15" ht="21" x14ac:dyDescent="0.25">
      <c r="A121" s="5"/>
      <c r="B121" s="1" t="s">
        <v>130</v>
      </c>
      <c r="C121" s="1" t="s">
        <v>107</v>
      </c>
      <c r="D121" s="1" t="s">
        <v>108</v>
      </c>
      <c r="E121" s="1"/>
      <c r="F121" s="1"/>
      <c r="G121" s="1">
        <v>1163353</v>
      </c>
      <c r="H121" s="1">
        <v>5.0460000000000003</v>
      </c>
      <c r="I121" s="1" t="s">
        <v>109</v>
      </c>
      <c r="J121" s="1"/>
      <c r="K121" s="1">
        <v>1163353</v>
      </c>
      <c r="L121" s="1"/>
      <c r="M121" s="1">
        <v>1147798</v>
      </c>
      <c r="N121" s="1"/>
      <c r="O121" s="1">
        <v>0</v>
      </c>
    </row>
    <row r="122" spans="1:15" ht="21" x14ac:dyDescent="0.25">
      <c r="A122" s="5"/>
      <c r="B122" s="1" t="s">
        <v>263</v>
      </c>
      <c r="C122" s="1" t="s">
        <v>107</v>
      </c>
      <c r="D122" s="1" t="s">
        <v>108</v>
      </c>
      <c r="E122" s="1"/>
      <c r="F122" s="1"/>
      <c r="G122" s="1">
        <v>738660</v>
      </c>
      <c r="H122" s="1">
        <v>3.2040000000000002</v>
      </c>
      <c r="I122" s="1" t="s">
        <v>109</v>
      </c>
      <c r="J122" s="1"/>
      <c r="K122" s="1">
        <v>738660</v>
      </c>
      <c r="L122" s="1"/>
      <c r="M122" s="1">
        <v>728783</v>
      </c>
      <c r="N122" s="1"/>
      <c r="O122" s="1">
        <v>0</v>
      </c>
    </row>
    <row r="123" spans="1:15" ht="21" x14ac:dyDescent="0.25">
      <c r="A123" s="5"/>
      <c r="B123" s="1" t="s">
        <v>131</v>
      </c>
      <c r="C123" s="1" t="s">
        <v>107</v>
      </c>
      <c r="D123" s="1" t="s">
        <v>108</v>
      </c>
      <c r="E123" s="1"/>
      <c r="F123" s="1"/>
      <c r="G123" s="1">
        <v>390181</v>
      </c>
      <c r="H123" s="1">
        <v>1.6919999999999999</v>
      </c>
      <c r="I123" s="1" t="s">
        <v>109</v>
      </c>
      <c r="J123" s="1"/>
      <c r="K123" s="1">
        <v>390181</v>
      </c>
      <c r="L123" s="1"/>
      <c r="M123" s="1">
        <v>384964</v>
      </c>
      <c r="N123" s="1"/>
      <c r="O123" s="1">
        <v>0</v>
      </c>
    </row>
    <row r="124" spans="1:15" ht="21" x14ac:dyDescent="0.25">
      <c r="A124" s="5"/>
      <c r="B124" s="1" t="s">
        <v>132</v>
      </c>
      <c r="C124" s="1" t="s">
        <v>107</v>
      </c>
      <c r="D124" s="1" t="s">
        <v>108</v>
      </c>
      <c r="E124" s="1"/>
      <c r="F124" s="1"/>
      <c r="G124" s="1">
        <v>482693</v>
      </c>
      <c r="H124" s="1">
        <v>2.0939999999999999</v>
      </c>
      <c r="I124" s="1" t="s">
        <v>109</v>
      </c>
      <c r="J124" s="1"/>
      <c r="K124" s="1">
        <v>482693</v>
      </c>
      <c r="L124" s="1"/>
      <c r="M124" s="1">
        <v>476239</v>
      </c>
      <c r="N124" s="1"/>
      <c r="O124" s="1">
        <v>0</v>
      </c>
    </row>
    <row r="125" spans="1:15" ht="21" x14ac:dyDescent="0.25">
      <c r="A125" s="5"/>
      <c r="B125" s="1" t="s">
        <v>142</v>
      </c>
      <c r="C125" s="1" t="s">
        <v>107</v>
      </c>
      <c r="D125" s="1" t="s">
        <v>108</v>
      </c>
      <c r="E125" s="1"/>
      <c r="F125" s="1"/>
      <c r="G125" s="1">
        <v>307255</v>
      </c>
      <c r="H125" s="1">
        <v>1.333</v>
      </c>
      <c r="I125" s="1" t="s">
        <v>109</v>
      </c>
      <c r="J125" s="1"/>
      <c r="K125" s="1">
        <v>307255</v>
      </c>
      <c r="L125" s="1"/>
      <c r="M125" s="1">
        <v>303147</v>
      </c>
      <c r="N125" s="1"/>
      <c r="O125" s="1">
        <v>0</v>
      </c>
    </row>
    <row r="126" spans="1:15" ht="21" x14ac:dyDescent="0.25">
      <c r="A126" s="5"/>
      <c r="B126" s="1" t="s">
        <v>143</v>
      </c>
      <c r="C126" s="1" t="s">
        <v>107</v>
      </c>
      <c r="D126" s="1" t="s">
        <v>108</v>
      </c>
      <c r="E126" s="1"/>
      <c r="F126" s="1"/>
      <c r="G126" s="1">
        <v>296231</v>
      </c>
      <c r="H126" s="1">
        <v>1.2849999999999999</v>
      </c>
      <c r="I126" s="1" t="s">
        <v>109</v>
      </c>
      <c r="J126" s="1"/>
      <c r="K126" s="1">
        <v>296231</v>
      </c>
      <c r="L126" s="1"/>
      <c r="M126" s="1">
        <v>292270</v>
      </c>
      <c r="N126" s="1"/>
      <c r="O126" s="1">
        <v>0</v>
      </c>
    </row>
    <row r="127" spans="1:15" ht="21" x14ac:dyDescent="0.25">
      <c r="A127" s="5"/>
      <c r="B127" s="1" t="s">
        <v>201</v>
      </c>
      <c r="C127" s="1" t="s">
        <v>107</v>
      </c>
      <c r="D127" s="1" t="s">
        <v>108</v>
      </c>
      <c r="E127" s="1"/>
      <c r="F127" s="1"/>
      <c r="G127" s="1">
        <v>1449998</v>
      </c>
      <c r="H127" s="1">
        <v>6.2889999999999997</v>
      </c>
      <c r="I127" s="1" t="s">
        <v>109</v>
      </c>
      <c r="J127" s="1"/>
      <c r="K127" s="1">
        <v>1449998</v>
      </c>
      <c r="L127" s="1"/>
      <c r="M127" s="1">
        <v>1430610</v>
      </c>
      <c r="N127" s="1"/>
      <c r="O127" s="1">
        <v>0</v>
      </c>
    </row>
    <row r="128" spans="1:15" ht="21" x14ac:dyDescent="0.25">
      <c r="A128" s="5"/>
      <c r="B128" s="1" t="s">
        <v>203</v>
      </c>
      <c r="C128" s="1" t="s">
        <v>107</v>
      </c>
      <c r="D128" s="1" t="s">
        <v>108</v>
      </c>
      <c r="E128" s="1"/>
      <c r="F128" s="1"/>
      <c r="G128" s="1">
        <v>368611</v>
      </c>
      <c r="H128" s="1">
        <v>1.599</v>
      </c>
      <c r="I128" s="1" t="s">
        <v>109</v>
      </c>
      <c r="J128" s="1"/>
      <c r="K128" s="1">
        <v>368611</v>
      </c>
      <c r="L128" s="1"/>
      <c r="M128" s="1">
        <v>363682</v>
      </c>
      <c r="N128" s="1"/>
      <c r="O128" s="1">
        <v>0</v>
      </c>
    </row>
    <row r="129" spans="1:15" ht="21" x14ac:dyDescent="0.25">
      <c r="A129" s="5"/>
      <c r="B129" s="1" t="s">
        <v>204</v>
      </c>
      <c r="C129" s="1" t="s">
        <v>107</v>
      </c>
      <c r="D129" s="1" t="s">
        <v>108</v>
      </c>
      <c r="E129" s="1"/>
      <c r="F129" s="1"/>
      <c r="G129" s="1">
        <v>959636</v>
      </c>
      <c r="H129" s="1">
        <v>4.1619999999999999</v>
      </c>
      <c r="I129" s="1" t="s">
        <v>109</v>
      </c>
      <c r="J129" s="1"/>
      <c r="K129" s="1">
        <v>959636</v>
      </c>
      <c r="L129" s="1"/>
      <c r="M129" s="1">
        <v>946804</v>
      </c>
      <c r="N129" s="1"/>
      <c r="O129" s="1">
        <v>0</v>
      </c>
    </row>
    <row r="130" spans="1:15" ht="21" x14ac:dyDescent="0.25">
      <c r="A130" s="5"/>
      <c r="B130" s="1" t="s">
        <v>205</v>
      </c>
      <c r="C130" s="1" t="s">
        <v>107</v>
      </c>
      <c r="D130" s="1" t="s">
        <v>108</v>
      </c>
      <c r="E130" s="1"/>
      <c r="F130" s="1"/>
      <c r="G130" s="1">
        <v>477421</v>
      </c>
      <c r="H130" s="1">
        <v>2.0710000000000002</v>
      </c>
      <c r="I130" s="1" t="s">
        <v>109</v>
      </c>
      <c r="J130" s="1"/>
      <c r="K130" s="1">
        <v>477421</v>
      </c>
      <c r="L130" s="1"/>
      <c r="M130" s="1">
        <v>471037</v>
      </c>
      <c r="N130" s="1"/>
      <c r="O130" s="1">
        <v>0</v>
      </c>
    </row>
    <row r="131" spans="1:15" ht="21" x14ac:dyDescent="0.25">
      <c r="A131" s="5"/>
      <c r="B131" s="1" t="s">
        <v>206</v>
      </c>
      <c r="C131" s="1" t="s">
        <v>107</v>
      </c>
      <c r="D131" s="1" t="s">
        <v>108</v>
      </c>
      <c r="E131" s="1"/>
      <c r="F131" s="1"/>
      <c r="G131" s="1">
        <v>1330164</v>
      </c>
      <c r="H131" s="1">
        <v>5.77</v>
      </c>
      <c r="I131" s="1" t="s">
        <v>109</v>
      </c>
      <c r="J131" s="1"/>
      <c r="K131" s="1">
        <v>1330164</v>
      </c>
      <c r="L131" s="1"/>
      <c r="M131" s="1">
        <v>1312378</v>
      </c>
      <c r="N131" s="1"/>
      <c r="O131" s="1">
        <v>0</v>
      </c>
    </row>
    <row r="132" spans="1:15" ht="21" x14ac:dyDescent="0.25">
      <c r="A132" s="5"/>
      <c r="B132" s="1" t="s">
        <v>212</v>
      </c>
      <c r="C132" s="1" t="s">
        <v>107</v>
      </c>
      <c r="D132" s="1" t="s">
        <v>108</v>
      </c>
      <c r="E132" s="1"/>
      <c r="F132" s="1"/>
      <c r="G132" s="1">
        <v>356148</v>
      </c>
      <c r="H132" s="1">
        <v>3.22</v>
      </c>
      <c r="I132" s="1" t="s">
        <v>109</v>
      </c>
      <c r="J132" s="1"/>
      <c r="K132" s="1">
        <v>356148</v>
      </c>
      <c r="L132" s="1"/>
      <c r="M132" s="1">
        <v>351386</v>
      </c>
      <c r="N132" s="1"/>
      <c r="O132" s="1">
        <v>0</v>
      </c>
    </row>
    <row r="133" spans="1:15" ht="21" x14ac:dyDescent="0.25">
      <c r="A133" s="5"/>
      <c r="B133" s="1" t="s">
        <v>213</v>
      </c>
      <c r="C133" s="1" t="s">
        <v>107</v>
      </c>
      <c r="D133" s="1" t="s">
        <v>108</v>
      </c>
      <c r="E133" s="1"/>
      <c r="F133" s="1"/>
      <c r="G133" s="1">
        <v>504743</v>
      </c>
      <c r="H133" s="1">
        <v>2.1890000000000001</v>
      </c>
      <c r="I133" s="1" t="s">
        <v>109</v>
      </c>
      <c r="J133" s="1"/>
      <c r="K133" s="1">
        <v>504743</v>
      </c>
      <c r="L133" s="1"/>
      <c r="M133" s="1">
        <v>497994</v>
      </c>
      <c r="N133" s="1"/>
      <c r="O133" s="1">
        <v>0</v>
      </c>
    </row>
    <row r="134" spans="1:15" ht="21" x14ac:dyDescent="0.25">
      <c r="A134" s="5"/>
      <c r="B134" s="1" t="s">
        <v>214</v>
      </c>
      <c r="C134" s="1" t="s">
        <v>107</v>
      </c>
      <c r="D134" s="1" t="s">
        <v>108</v>
      </c>
      <c r="E134" s="1"/>
      <c r="F134" s="1"/>
      <c r="G134" s="1">
        <v>719966</v>
      </c>
      <c r="H134" s="1">
        <v>3.1230000000000002</v>
      </c>
      <c r="I134" s="1" t="s">
        <v>109</v>
      </c>
      <c r="J134" s="1"/>
      <c r="K134" s="1">
        <v>719966</v>
      </c>
      <c r="L134" s="1"/>
      <c r="M134" s="1">
        <v>710339</v>
      </c>
      <c r="N134" s="1"/>
      <c r="O134" s="1">
        <v>0</v>
      </c>
    </row>
    <row r="135" spans="1:15" ht="21" x14ac:dyDescent="0.25">
      <c r="A135" s="5"/>
      <c r="B135" s="1" t="s">
        <v>215</v>
      </c>
      <c r="C135" s="1" t="s">
        <v>107</v>
      </c>
      <c r="D135" s="1" t="s">
        <v>108</v>
      </c>
      <c r="E135" s="1"/>
      <c r="F135" s="1"/>
      <c r="G135" s="1">
        <v>567537</v>
      </c>
      <c r="H135" s="1">
        <v>2.4620000000000002</v>
      </c>
      <c r="I135" s="1" t="s">
        <v>109</v>
      </c>
      <c r="J135" s="1"/>
      <c r="K135" s="1">
        <v>567537</v>
      </c>
      <c r="L135" s="1"/>
      <c r="M135" s="1">
        <v>559948</v>
      </c>
      <c r="N135" s="1"/>
      <c r="O135" s="1">
        <v>0</v>
      </c>
    </row>
    <row r="136" spans="1:15" ht="21" x14ac:dyDescent="0.25">
      <c r="A136" s="5"/>
      <c r="B136" s="1" t="s">
        <v>216</v>
      </c>
      <c r="C136" s="1" t="s">
        <v>107</v>
      </c>
      <c r="D136" s="1" t="s">
        <v>108</v>
      </c>
      <c r="E136" s="1"/>
      <c r="F136" s="1"/>
      <c r="G136" s="1">
        <v>362379</v>
      </c>
      <c r="H136" s="1">
        <v>1.5720000000000001</v>
      </c>
      <c r="I136" s="1" t="s">
        <v>109</v>
      </c>
      <c r="J136" s="1"/>
      <c r="K136" s="1">
        <v>362379</v>
      </c>
      <c r="L136" s="1"/>
      <c r="M136" s="1">
        <v>357534</v>
      </c>
      <c r="N136" s="1"/>
      <c r="O136" s="1">
        <v>0</v>
      </c>
    </row>
    <row r="137" spans="1:15" ht="21" x14ac:dyDescent="0.25">
      <c r="A137" s="5"/>
      <c r="B137" s="1" t="s">
        <v>218</v>
      </c>
      <c r="C137" s="1" t="s">
        <v>107</v>
      </c>
      <c r="D137" s="1" t="s">
        <v>108</v>
      </c>
      <c r="E137" s="1"/>
      <c r="F137" s="1"/>
      <c r="G137" s="1">
        <v>960593</v>
      </c>
      <c r="H137" s="1">
        <v>4.1669999999999998</v>
      </c>
      <c r="I137" s="1" t="s">
        <v>109</v>
      </c>
      <c r="J137" s="1"/>
      <c r="K137" s="1">
        <v>960593</v>
      </c>
      <c r="L137" s="1"/>
      <c r="M137" s="1">
        <v>947749</v>
      </c>
      <c r="N137" s="1"/>
      <c r="O137" s="1">
        <v>0</v>
      </c>
    </row>
    <row r="139" spans="1:15" x14ac:dyDescent="0.25">
      <c r="A139" s="2"/>
      <c r="B139" s="13" t="s">
        <v>92</v>
      </c>
      <c r="C139" s="13"/>
      <c r="D139" s="13"/>
      <c r="E139" s="13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21" x14ac:dyDescent="0.25">
      <c r="A140" s="5">
        <v>1</v>
      </c>
      <c r="B140" s="1" t="s">
        <v>35</v>
      </c>
      <c r="C140" s="1" t="s">
        <v>36</v>
      </c>
      <c r="D140" s="1" t="s">
        <v>37</v>
      </c>
      <c r="E140" s="1">
        <v>-16743902</v>
      </c>
      <c r="F140" s="1">
        <v>115925238</v>
      </c>
      <c r="G140" s="1">
        <v>169505</v>
      </c>
      <c r="H140" s="1">
        <v>0.14599999999999999</v>
      </c>
      <c r="I140" s="1" t="s">
        <v>38</v>
      </c>
      <c r="J140" s="1">
        <v>3997422</v>
      </c>
      <c r="K140" s="1">
        <v>5845</v>
      </c>
      <c r="L140" s="1">
        <v>29</v>
      </c>
      <c r="M140" s="1">
        <v>0</v>
      </c>
      <c r="N140" s="1">
        <v>341512</v>
      </c>
      <c r="O140" s="1">
        <v>60000</v>
      </c>
    </row>
    <row r="141" spans="1:15" x14ac:dyDescent="0.25">
      <c r="A141" s="3"/>
      <c r="B141" s="3" t="s">
        <v>17</v>
      </c>
      <c r="C141" s="3"/>
      <c r="D141" s="3"/>
      <c r="E141" s="3">
        <v>0</v>
      </c>
      <c r="F141" s="3">
        <f t="shared" ref="F141:G141" si="18">SUM(F140)</f>
        <v>115925238</v>
      </c>
      <c r="G141" s="3">
        <f t="shared" si="18"/>
        <v>169505</v>
      </c>
      <c r="H141" s="3"/>
      <c r="I141" s="3"/>
      <c r="J141" s="3">
        <f t="shared" ref="J141" si="19">SUM(J140)</f>
        <v>3997422</v>
      </c>
      <c r="K141" s="3">
        <f t="shared" ref="K141" si="20">SUM(K140)</f>
        <v>5845</v>
      </c>
      <c r="L141" s="3"/>
      <c r="M141" s="3">
        <f t="shared" ref="M141" si="21">SUM(M140)</f>
        <v>0</v>
      </c>
      <c r="N141" s="3">
        <f t="shared" ref="N141" si="22">SUM(N140)</f>
        <v>341512</v>
      </c>
      <c r="O141" s="3">
        <f t="shared" ref="O141" si="23">SUM(O140)</f>
        <v>60000</v>
      </c>
    </row>
    <row r="143" spans="1:15" s="6" customFormat="1" ht="21" x14ac:dyDescent="0.2">
      <c r="A143" s="7">
        <v>2</v>
      </c>
      <c r="B143" s="8" t="s">
        <v>262</v>
      </c>
      <c r="C143" s="8" t="s">
        <v>93</v>
      </c>
      <c r="D143" s="8" t="s">
        <v>94</v>
      </c>
      <c r="E143" s="8">
        <v>296269189</v>
      </c>
      <c r="F143" s="8">
        <v>715000</v>
      </c>
      <c r="G143" s="8">
        <v>715000</v>
      </c>
      <c r="H143" s="8">
        <v>100</v>
      </c>
      <c r="I143" s="8" t="s">
        <v>95</v>
      </c>
      <c r="J143" s="8">
        <v>550</v>
      </c>
      <c r="K143" s="8">
        <v>550</v>
      </c>
      <c r="L143" s="8">
        <v>1300</v>
      </c>
      <c r="M143" s="8">
        <v>0</v>
      </c>
      <c r="N143" s="8">
        <v>413293</v>
      </c>
      <c r="O143" s="8">
        <v>2017.4</v>
      </c>
    </row>
    <row r="144" spans="1:15" ht="21" x14ac:dyDescent="0.25">
      <c r="A144" s="5"/>
      <c r="B144" s="1" t="s">
        <v>92</v>
      </c>
      <c r="C144" s="1" t="s">
        <v>93</v>
      </c>
      <c r="D144" s="1" t="s">
        <v>94</v>
      </c>
      <c r="E144" s="1"/>
      <c r="F144" s="1"/>
      <c r="G144" s="1">
        <v>65000</v>
      </c>
      <c r="H144" s="1">
        <v>9.09</v>
      </c>
      <c r="I144" s="1" t="s">
        <v>95</v>
      </c>
      <c r="J144" s="1"/>
      <c r="K144" s="1">
        <v>50</v>
      </c>
      <c r="L144" s="1"/>
      <c r="M144" s="1">
        <v>0</v>
      </c>
      <c r="N144" s="1"/>
      <c r="O144" s="1"/>
    </row>
    <row r="145" spans="1:15" ht="21" x14ac:dyDescent="0.25">
      <c r="A145" s="5"/>
      <c r="B145" s="1" t="s">
        <v>202</v>
      </c>
      <c r="C145" s="1" t="s">
        <v>93</v>
      </c>
      <c r="D145" s="1" t="s">
        <v>94</v>
      </c>
      <c r="E145" s="1"/>
      <c r="F145" s="1"/>
      <c r="G145" s="1">
        <v>325000</v>
      </c>
      <c r="H145" s="1">
        <v>45.46</v>
      </c>
      <c r="I145" s="1" t="s">
        <v>95</v>
      </c>
      <c r="J145" s="1"/>
      <c r="K145" s="1">
        <v>250</v>
      </c>
      <c r="L145" s="1"/>
      <c r="M145" s="1">
        <v>0</v>
      </c>
      <c r="N145" s="1"/>
      <c r="O145" s="1"/>
    </row>
    <row r="146" spans="1:15" ht="21" x14ac:dyDescent="0.25">
      <c r="A146" s="5"/>
      <c r="B146" s="1" t="s">
        <v>127</v>
      </c>
      <c r="C146" s="1" t="s">
        <v>93</v>
      </c>
      <c r="D146" s="1" t="s">
        <v>94</v>
      </c>
      <c r="E146" s="1"/>
      <c r="F146" s="1"/>
      <c r="G146" s="1">
        <v>130000</v>
      </c>
      <c r="H146" s="1">
        <v>18.18</v>
      </c>
      <c r="I146" s="1" t="s">
        <v>95</v>
      </c>
      <c r="J146" s="1"/>
      <c r="K146" s="1">
        <v>100</v>
      </c>
      <c r="L146" s="1"/>
      <c r="M146" s="1">
        <v>0</v>
      </c>
      <c r="N146" s="1"/>
      <c r="O146" s="1"/>
    </row>
    <row r="147" spans="1:15" ht="21" x14ac:dyDescent="0.25">
      <c r="A147" s="5"/>
      <c r="B147" s="1" t="s">
        <v>128</v>
      </c>
      <c r="C147" s="1" t="s">
        <v>93</v>
      </c>
      <c r="D147" s="1" t="s">
        <v>94</v>
      </c>
      <c r="E147" s="1"/>
      <c r="F147" s="1"/>
      <c r="G147" s="1">
        <v>195000</v>
      </c>
      <c r="H147" s="1">
        <v>27.27</v>
      </c>
      <c r="I147" s="1" t="s">
        <v>95</v>
      </c>
      <c r="J147" s="1"/>
      <c r="K147" s="1">
        <v>150</v>
      </c>
      <c r="L147" s="1"/>
      <c r="M147" s="1">
        <v>0</v>
      </c>
      <c r="N147" s="1"/>
      <c r="O147" s="1"/>
    </row>
    <row r="148" spans="1:15" x14ac:dyDescent="0.25">
      <c r="A148" s="10"/>
      <c r="B148" s="12" t="s">
        <v>265</v>
      </c>
      <c r="C148" s="11"/>
      <c r="D148" s="11"/>
      <c r="E148" s="12">
        <f>E143</f>
        <v>296269189</v>
      </c>
      <c r="F148" s="12">
        <f>F141+F143</f>
        <v>116640238</v>
      </c>
      <c r="G148" s="12">
        <f>G141+G143</f>
        <v>884505</v>
      </c>
      <c r="H148" s="12"/>
      <c r="I148" s="12"/>
      <c r="J148" s="12">
        <f>J141+J143</f>
        <v>3997972</v>
      </c>
      <c r="K148" s="12">
        <f>K141+K143</f>
        <v>6395</v>
      </c>
      <c r="L148" s="12"/>
      <c r="M148" s="12">
        <f>M141+M143</f>
        <v>0</v>
      </c>
      <c r="N148" s="12">
        <f>N141+N143</f>
        <v>754805</v>
      </c>
      <c r="O148" s="12">
        <f>O141+O143</f>
        <v>62017.4</v>
      </c>
    </row>
    <row r="150" spans="1:15" x14ac:dyDescent="0.25">
      <c r="A150" s="3">
        <f>COUNTIF(A8:A149,"&gt;0")</f>
        <v>54</v>
      </c>
      <c r="B150" s="3" t="s">
        <v>261</v>
      </c>
      <c r="C150" s="3"/>
      <c r="D150" s="3"/>
      <c r="E150" s="9">
        <f>E10+E18+E22+E26+E31+E37+E42+E46+E50+E54+E58+E62+E67+E72+E76+E80+E97+E111+E114+E141+E143</f>
        <v>3546204208</v>
      </c>
      <c r="F150" s="9">
        <f t="shared" ref="F150:G150" si="24">F10+F18+F22+F26+F31+F37+F42+F46+F50+F54+F58+F62+F67+F72+F76+F80+F97+F111+F114+F141+F143</f>
        <v>2001875497</v>
      </c>
      <c r="G150" s="9">
        <f t="shared" si="24"/>
        <v>893862008</v>
      </c>
      <c r="H150" s="9"/>
      <c r="I150" s="9"/>
      <c r="J150" s="9">
        <f>J10+J18+J22+J26+J31+J37+J42+J46+J50+J54+J58+J62+J67+J72+J76+J80+J97+J111+J114+J141+J143</f>
        <v>101478075</v>
      </c>
      <c r="K150" s="9">
        <f>K10+K18+K22+K26+K31+K37+K42+K46+K50+K54+K58+K62+K67+K72+K76+K80+K97+K111+K114+K141+K143</f>
        <v>53577201</v>
      </c>
      <c r="L150" s="9"/>
      <c r="M150" s="9">
        <f t="shared" ref="M150:O150" si="25">M10+M18+M22+M26+M31+M37+M42+M46+M50+M54+M58+M62+M67+M72+M76+M80+M97+M111+M114+M141+M143</f>
        <v>72212668</v>
      </c>
      <c r="N150" s="9">
        <f t="shared" si="25"/>
        <v>172635890</v>
      </c>
      <c r="O150" s="9">
        <f t="shared" si="25"/>
        <v>5542183.3200000003</v>
      </c>
    </row>
  </sheetData>
  <mergeCells count="34">
    <mergeCell ref="B99:E99"/>
    <mergeCell ref="B139:E139"/>
    <mergeCell ref="B113:E113"/>
    <mergeCell ref="B74:E74"/>
    <mergeCell ref="B78:E78"/>
    <mergeCell ref="B82:E82"/>
    <mergeCell ref="B69:E69"/>
    <mergeCell ref="B20:E20"/>
    <mergeCell ref="B24:E24"/>
    <mergeCell ref="B28:E28"/>
    <mergeCell ref="B33:E33"/>
    <mergeCell ref="B39:E39"/>
    <mergeCell ref="B44:E44"/>
    <mergeCell ref="B48:E48"/>
    <mergeCell ref="B52:E52"/>
    <mergeCell ref="B56:E56"/>
    <mergeCell ref="B60:E60"/>
    <mergeCell ref="B64:E64"/>
    <mergeCell ref="B12:E12"/>
    <mergeCell ref="A1:O1"/>
    <mergeCell ref="A3:O3"/>
    <mergeCell ref="A5:A6"/>
    <mergeCell ref="B5:B6"/>
    <mergeCell ref="C5:C6"/>
    <mergeCell ref="D5:D6"/>
    <mergeCell ref="E5:E6"/>
    <mergeCell ref="F5:F6"/>
    <mergeCell ref="G5:H5"/>
    <mergeCell ref="I5:K5"/>
    <mergeCell ref="L5:L6"/>
    <mergeCell ref="M5:M6"/>
    <mergeCell ref="N5:N6"/>
    <mergeCell ref="O5:O6"/>
    <mergeCell ref="B8:E8"/>
  </mergeCells>
  <pageMargins left="0.25" right="0.25" top="0.25" bottom="0.25" header="0.25" footer="0.25"/>
  <pageSetup paperSize="9" orientation="landscape" r:id="rId1"/>
  <headerFooter>
    <oddFooter>&amp;R&amp;P</oddFooter>
    <evenFooter>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Subregistrul nr. 3</vt:lpstr>
      <vt:lpstr>'Subregistrul nr. 3'!Imprimare_titluri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2022-07-22T12:32:41Z</dcterms:modified>
</cp:coreProperties>
</file>